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2760" yWindow="32760" windowWidth="15480" windowHeight="6072" activeTab="1"/>
  </bookViews>
  <sheets>
    <sheet name="0503117 (Детализированные КБК)" sheetId="1" r:id="rId1"/>
    <sheet name="0503117 без итогов (Детализиров" sheetId="2" r:id="rId2"/>
  </sheets>
  <calcPr calcId="145621" fullPrecision="0"/>
</workbook>
</file>

<file path=xl/calcChain.xml><?xml version="1.0" encoding="utf-8"?>
<calcChain xmlns="http://schemas.openxmlformats.org/spreadsheetml/2006/main">
  <c r="L34" i="2"/>
  <c r="K34"/>
  <c r="J34"/>
  <c r="L33"/>
  <c r="K33"/>
  <c r="J33"/>
  <c r="L3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K56"/>
  <c r="J56"/>
  <c r="L55"/>
  <c r="K55"/>
  <c r="J55"/>
  <c r="L54"/>
  <c r="K54"/>
  <c r="J54"/>
  <c r="L53"/>
  <c r="K53"/>
  <c r="J53"/>
  <c r="L52"/>
  <c r="K52"/>
  <c r="J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45"/>
  <c r="K45"/>
  <c r="J45"/>
  <c r="L90"/>
  <c r="K90"/>
  <c r="L91"/>
  <c r="K91"/>
  <c r="I69"/>
  <c r="H77"/>
  <c r="H69" s="1"/>
  <c r="I77"/>
  <c r="J81"/>
  <c r="K81"/>
  <c r="L81"/>
  <c r="J85"/>
  <c r="K85"/>
  <c r="L85"/>
  <c r="J87"/>
  <c r="J77" s="1"/>
  <c r="J88"/>
  <c r="J89"/>
  <c r="L69" i="1" l="1"/>
  <c r="K69"/>
  <c r="J69"/>
  <c r="K68"/>
  <c r="K67"/>
  <c r="L66"/>
  <c r="K66"/>
  <c r="J66"/>
  <c r="K65"/>
  <c r="K64"/>
  <c r="L63"/>
  <c r="K63"/>
  <c r="J63"/>
  <c r="K62"/>
  <c r="L61"/>
  <c r="K61"/>
  <c r="J61"/>
  <c r="K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L44"/>
  <c r="K44"/>
  <c r="J44"/>
  <c r="K43"/>
  <c r="K42"/>
  <c r="K41"/>
  <c r="L40"/>
  <c r="K40"/>
  <c r="J40"/>
  <c r="K39"/>
  <c r="K38"/>
  <c r="K37"/>
  <c r="K36"/>
  <c r="L35"/>
  <c r="K35"/>
  <c r="J35"/>
  <c r="K34"/>
  <c r="L33"/>
  <c r="K33"/>
  <c r="J33"/>
  <c r="K32"/>
  <c r="K31"/>
  <c r="L30"/>
  <c r="K30"/>
  <c r="J30"/>
  <c r="K29"/>
  <c r="K28"/>
  <c r="L27"/>
  <c r="K27"/>
  <c r="J27"/>
  <c r="K26"/>
  <c r="K25"/>
  <c r="L24"/>
  <c r="K24"/>
  <c r="J24"/>
  <c r="L23"/>
  <c r="K23"/>
  <c r="J23"/>
  <c r="L22"/>
  <c r="K22"/>
  <c r="J22"/>
  <c r="L21"/>
  <c r="K21"/>
  <c r="J21"/>
  <c r="K20"/>
  <c r="K19"/>
  <c r="K18"/>
  <c r="K17"/>
  <c r="L156"/>
  <c r="K156"/>
  <c r="J156"/>
  <c r="K155"/>
  <c r="K154"/>
  <c r="K153"/>
  <c r="K152"/>
  <c r="L151"/>
  <c r="K151"/>
  <c r="J151"/>
  <c r="K150"/>
  <c r="K149"/>
  <c r="K148"/>
  <c r="L147"/>
  <c r="K147"/>
  <c r="J147"/>
  <c r="K146"/>
  <c r="K145"/>
  <c r="K144"/>
  <c r="L143"/>
  <c r="K143"/>
  <c r="J143"/>
  <c r="K142"/>
  <c r="K141"/>
  <c r="K140"/>
  <c r="K139"/>
  <c r="K138"/>
  <c r="L137"/>
  <c r="K137"/>
  <c r="J137"/>
  <c r="K136"/>
  <c r="K135"/>
  <c r="K134"/>
  <c r="K133"/>
  <c r="L132"/>
  <c r="K132"/>
  <c r="J132"/>
  <c r="K131"/>
  <c r="K130"/>
  <c r="K129"/>
  <c r="K128"/>
  <c r="K127"/>
  <c r="L126"/>
  <c r="K126"/>
  <c r="J126"/>
  <c r="K125"/>
  <c r="K124"/>
  <c r="K123"/>
  <c r="L122"/>
  <c r="K122"/>
  <c r="J122"/>
  <c r="K121"/>
  <c r="K120"/>
  <c r="K119"/>
  <c r="K118"/>
  <c r="K117"/>
  <c r="L116"/>
  <c r="K116"/>
  <c r="J116"/>
  <c r="K115"/>
  <c r="K114"/>
  <c r="L113"/>
  <c r="K113"/>
  <c r="J113"/>
  <c r="L112"/>
  <c r="K112"/>
  <c r="J112"/>
  <c r="K111"/>
  <c r="K110"/>
  <c r="K109"/>
  <c r="K108"/>
  <c r="K107"/>
  <c r="L106"/>
  <c r="K106"/>
  <c r="J106"/>
  <c r="K105"/>
  <c r="K104"/>
  <c r="K103"/>
  <c r="L102"/>
  <c r="K102"/>
  <c r="J102"/>
  <c r="L101"/>
  <c r="K101"/>
  <c r="J101"/>
  <c r="L100"/>
  <c r="K100"/>
  <c r="J100"/>
  <c r="K99"/>
  <c r="K98"/>
  <c r="L97"/>
  <c r="K97"/>
  <c r="J97"/>
  <c r="L96"/>
  <c r="K96"/>
  <c r="J96"/>
  <c r="L95"/>
  <c r="K95"/>
  <c r="J95"/>
  <c r="K94"/>
  <c r="K93"/>
  <c r="L92"/>
  <c r="K92"/>
  <c r="J92"/>
  <c r="L91"/>
  <c r="K91"/>
  <c r="J91"/>
  <c r="K90"/>
  <c r="K89"/>
  <c r="K88"/>
  <c r="L87"/>
  <c r="K87"/>
  <c r="J87"/>
  <c r="L86"/>
  <c r="K86"/>
  <c r="J86"/>
  <c r="K85"/>
  <c r="K84"/>
  <c r="K83"/>
  <c r="K82"/>
  <c r="K81"/>
  <c r="K80"/>
  <c r="L186"/>
  <c r="K186"/>
  <c r="K185"/>
  <c r="K184"/>
  <c r="K183"/>
  <c r="K182"/>
  <c r="L191"/>
  <c r="K191"/>
  <c r="K190"/>
  <c r="K189"/>
  <c r="K188"/>
  <c r="K187"/>
  <c r="I159" l="1"/>
  <c r="H167"/>
  <c r="H159"/>
  <c r="I167"/>
  <c r="K171"/>
  <c r="J172"/>
  <c r="K172"/>
  <c r="L172"/>
  <c r="K176"/>
  <c r="J177"/>
  <c r="K177"/>
  <c r="L177"/>
  <c r="J179"/>
  <c r="J167" s="1"/>
  <c r="J180"/>
  <c r="J181"/>
</calcChain>
</file>

<file path=xl/sharedStrings.xml><?xml version="1.0" encoding="utf-8"?>
<sst xmlns="http://schemas.openxmlformats.org/spreadsheetml/2006/main" count="1217" uniqueCount="354">
  <si>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</si>
  <si>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</si>
  <si>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</si>
  <si>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</si>
  <si>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</si>
  <si>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</si>
  <si>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</si>
  <si>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</si>
  <si>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</si>
  <si>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</si>
  <si>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</si>
  <si>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</si>
  <si>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</si>
  <si>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</si>
  <si>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</si>
  <si>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</si>
  <si>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</si>
  <si>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</si>
  <si>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</si>
  <si>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</si>
  <si>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</si>
  <si>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</si>
  <si>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</si>
  <si>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</si>
  <si>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</si>
  <si>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</si>
  <si>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</si>
  <si>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</si>
  <si>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</si>
  <si>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</si>
  <si>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</si>
  <si>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</si>
  <si>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</si>
  <si>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</si>
  <si>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</si>
  <si>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</si>
  <si>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</si>
  <si>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</si>
  <si>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</si>
  <si>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</si>
  <si>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</si>
  <si>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</si>
  <si>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</si>
  <si>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</si>
  <si>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</si>
  <si>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</si>
  <si>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</si>
  <si>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</si>
  <si>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</si>
  <si>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</si>
  <si>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</si>
  <si>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</si>
  <si>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</si>
  <si>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</si>
  <si>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</si>
  <si>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</si>
  <si>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</si>
  <si>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</si>
  <si>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</si>
  <si>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</si>
  <si>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</si>
  <si>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Администрация Стрелецкого сельского поселения муниципального района "Красногвардейский район" Белгородской области Свод</t>
  </si>
  <si>
    <t>01 декабря 2022 г.</t>
  </si>
  <si>
    <t>916</t>
  </si>
  <si>
    <t>3</t>
  </si>
  <si>
    <t>01.12.2022</t>
  </si>
  <si>
    <t>МЕСЯЦ</t>
  </si>
  <si>
    <t>14642456</t>
  </si>
  <si>
    <t>00000000000000000</t>
  </si>
  <si>
    <t>i1_91600000000000000000</t>
  </si>
  <si>
    <t>Уменьшение остатков средств бюджетов</t>
  </si>
  <si>
    <t>01050000000000600</t>
  </si>
  <si>
    <t>i2_91601050000000000600</t>
  </si>
  <si>
    <t>Уменьшение прочих остатков средств бюджетов</t>
  </si>
  <si>
    <t>01050200000000600</t>
  </si>
  <si>
    <t>i2_91601050200000000600</t>
  </si>
  <si>
    <t>Уменьшение прочих остатков денежных средств бюджетов</t>
  </si>
  <si>
    <t>01050201000000610</t>
  </si>
  <si>
    <t>i2_91601050201000000610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</si>
  <si>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</si>
  <si>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</si>
  <si>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</si>
  <si>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i2_91601050000000000500</t>
  </si>
  <si>
    <t>Увеличение остатков средств бюджетов</t>
  </si>
  <si>
    <t>01050200000000500</t>
  </si>
  <si>
    <t>i2_91601050200000000500</t>
  </si>
  <si>
    <t>Увеличение прочих остатков средств бюджетов</t>
  </si>
  <si>
    <t>01050201000000510</t>
  </si>
  <si>
    <t>i2_91601050201000000510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</si>
  <si>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</si>
  <si>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</si>
  <si>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</si>
  <si>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0000</t>
  </si>
  <si>
    <t>0000000000</t>
  </si>
  <si>
    <t>000</t>
  </si>
  <si>
    <t>ОБЩЕГОСУДАРСТВЕННЫЕ ВОПРОСЫ</t>
  </si>
  <si>
    <t>i2_91601000000000000000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</si>
  <si>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</si>
  <si>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</si>
  <si>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i3_91601040000000000000</t>
  </si>
  <si>
    <t>0104</t>
  </si>
  <si>
    <t>i5_91601049990000410000</t>
  </si>
  <si>
    <t>9990000410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</si>
  <si>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</si>
  <si>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i6_91601049990000410100</t>
  </si>
  <si>
    <t>100</t>
  </si>
  <si>
    <t>Расходы на выплаты персоналу государственных (муниципальных) органов</t>
  </si>
  <si>
    <t>i6_91601049990000410120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</si>
  <si>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</si>
  <si>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</si>
  <si>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</si>
  <si>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</si>
  <si>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</si>
  <si>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i5_91601049990090019000</t>
  </si>
  <si>
    <t>9990090019</t>
  </si>
  <si>
    <t>i6_91601049990090019100</t>
  </si>
  <si>
    <t>i6_91601049990090019120</t>
  </si>
  <si>
    <t>Закупка товаров, работ и услуг для обеспечения государственных (муниципальных) нужд</t>
  </si>
  <si>
    <t>i6_91601049990090019200</t>
  </si>
  <si>
    <t>Иные закупки товаров, работ и услуг для обеспечения государственных (муниципальных) нужд</t>
  </si>
  <si>
    <t>i6_91601049990090019240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</si>
  <si>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</si>
  <si>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</si>
  <si>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</si>
  <si>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</si>
  <si>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</si>
  <si>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</si>
  <si>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</si>
  <si>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</si>
  <si>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i6_91601049990090019800</t>
  </si>
  <si>
    <t>800</t>
  </si>
  <si>
    <t>Уплата налогов, сборов и иных платежей</t>
  </si>
  <si>
    <t>i6_91601049990090019850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</si>
  <si>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</si>
  <si>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</si>
  <si>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</si>
  <si>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</si>
  <si>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</si>
  <si>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</si>
  <si>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</si>
  <si>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Резервные фонды</t>
  </si>
  <si>
    <t>i3_91601110000000000000</t>
  </si>
  <si>
    <t>0111</t>
  </si>
  <si>
    <t>i5_91601119990020550000</t>
  </si>
  <si>
    <t>9990020550</t>
  </si>
  <si>
    <t>i6_91601119990020550800</t>
  </si>
  <si>
    <t>Резервные средства</t>
  </si>
  <si>
    <t>870</t>
  </si>
  <si>
    <t>НАЦИОНАЛЬНАЯ ОБОРОНА</t>
  </si>
  <si>
    <t>i2_91602000000000000000</t>
  </si>
  <si>
    <t>0200</t>
  </si>
  <si>
    <t>Мобилизационная и вневойсковая подготовка</t>
  </si>
  <si>
    <t>i3_91602030000000000000</t>
  </si>
  <si>
    <t>0203</t>
  </si>
  <si>
    <t>i5_91602039990051180000</t>
  </si>
  <si>
    <t>9990051180</t>
  </si>
  <si>
    <t>i6_91602039990051180100</t>
  </si>
  <si>
    <t>i6_91602039990051180120</t>
  </si>
  <si>
    <t>i6_91602039990051180200</t>
  </si>
  <si>
    <t>i6_91602039990051180240</t>
  </si>
  <si>
    <t>НАЦИОНАЛЬНАЯ БЕЗОПАСНОСТЬ И ПРАВООХРАНИТЕЛЬНАЯ ДЕЯТЕЛЬНОСТЬ</t>
  </si>
  <si>
    <t>i2_91603000000000000000</t>
  </si>
  <si>
    <t>0300</t>
  </si>
  <si>
    <t>Другие вопросы в области национальной безопасности и правоохранительной деятельности</t>
  </si>
  <si>
    <t>i3_91603140000000000000</t>
  </si>
  <si>
    <t>0314</t>
  </si>
  <si>
    <t>i5_91603140110129990000</t>
  </si>
  <si>
    <t>0110129990</t>
  </si>
  <si>
    <t>i6_91603140110129990200</t>
  </si>
  <si>
    <t>i6_91603140110129990240</t>
  </si>
  <si>
    <t>i5_91603140110229990000</t>
  </si>
  <si>
    <t>0110229990</t>
  </si>
  <si>
    <t>i6_91603140110229990200</t>
  </si>
  <si>
    <t>i6_91603140110229990240</t>
  </si>
  <si>
    <t>НАЦИОНАЛЬНАЯ ЭКОНОМИКА</t>
  </si>
  <si>
    <t>i2_91604000000000000000</t>
  </si>
  <si>
    <t>0400</t>
  </si>
  <si>
    <t>Сельское хозяйство и рыболовство</t>
  </si>
  <si>
    <t>i3_91604050000000000000</t>
  </si>
  <si>
    <t>0405</t>
  </si>
  <si>
    <t>i5_91604050130173880000</t>
  </si>
  <si>
    <t>0130173880</t>
  </si>
  <si>
    <t>i6_91604050130173880200</t>
  </si>
  <si>
    <t>i6_91604050130173880240</t>
  </si>
  <si>
    <t>Дорожное хозяйство (дорожные фонды)</t>
  </si>
  <si>
    <t>i3_91604090000000000000</t>
  </si>
  <si>
    <t>0409</t>
  </si>
  <si>
    <t>i5_91604090170120570000</t>
  </si>
  <si>
    <t>0170120570</t>
  </si>
  <si>
    <t>i6_91604090170120570200</t>
  </si>
  <si>
    <t>i6_91604090170120570240</t>
  </si>
  <si>
    <t>ЖИЛИЩНО-КОММУНАЛЬНОЕ ХОЗЯЙСТВО</t>
  </si>
  <si>
    <t>i2_91605000000000000000</t>
  </si>
  <si>
    <t>0500</t>
  </si>
  <si>
    <t>Благоустройство</t>
  </si>
  <si>
    <t>i3_91605030000000000000</t>
  </si>
  <si>
    <t>0503</t>
  </si>
  <si>
    <t>i5_91605030130161420000</t>
  </si>
  <si>
    <t>0130161420</t>
  </si>
  <si>
    <t>i6_91605030130161420200</t>
  </si>
  <si>
    <t>i6_91605030130161420240</t>
  </si>
  <si>
    <t>i5_91605030130165030000</t>
  </si>
  <si>
    <t>0130165030</t>
  </si>
  <si>
    <t>i6_91605030130165030200</t>
  </si>
  <si>
    <t>i6_91605030130165030240</t>
  </si>
  <si>
    <t>i5_91605030130171420000</t>
  </si>
  <si>
    <t>0130171420</t>
  </si>
  <si>
    <t>i6_91605030130171420200</t>
  </si>
  <si>
    <t>i6_91605030130171420240</t>
  </si>
  <si>
    <t>КУЛЬТУРА, КИНЕМАТОГРАФИЯ</t>
  </si>
  <si>
    <t>i2_91608000000000000000</t>
  </si>
  <si>
    <t>0800</t>
  </si>
  <si>
    <t>Культура</t>
  </si>
  <si>
    <t>i3_91608010000000000000</t>
  </si>
  <si>
    <t>0801</t>
  </si>
  <si>
    <t>i5_91608019990020560000</t>
  </si>
  <si>
    <t>9990020560</t>
  </si>
  <si>
    <t>Межбюджетные трансферты</t>
  </si>
  <si>
    <t>i6_91608019990020560500</t>
  </si>
  <si>
    <t>Иные межбюджетные трансферты</t>
  </si>
  <si>
    <t>540</t>
  </si>
  <si>
    <t>182</t>
  </si>
  <si>
    <t>i1_18200000000000000000</t>
  </si>
  <si>
    <t>НАЛОГОВЫЕ И НЕНАЛОГОВЫЕ ДОХОДЫ</t>
  </si>
  <si>
    <t>10000000000000000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</si>
  <si>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</si>
  <si>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</si>
  <si>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</si>
  <si>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</si>
  <si>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</si>
  <si>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</si>
  <si>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</si>
  <si>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</si>
  <si>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</si>
  <si>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</si>
  <si>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</si>
  <si>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</si>
  <si>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</si>
  <si>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</si>
  <si>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</si>
  <si>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</si>
  <si>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</si>
  <si>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</si>
  <si>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</si>
  <si>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</si>
  <si>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</si>
  <si>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</si>
  <si>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</si>
  <si>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</si>
  <si>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</si>
  <si>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</si>
  <si>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</si>
  <si>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</si>
  <si>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</si>
  <si>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</si>
  <si>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</si>
  <si>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</si>
  <si>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</si>
  <si>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</si>
  <si>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</si>
  <si>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</si>
  <si>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</si>
  <si>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</si>
  <si>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</si>
  <si>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</si>
  <si>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</si>
  <si>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</si>
  <si>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</si>
  <si>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i2_91610000000000000000</t>
  </si>
  <si>
    <t>ГОСУДАРСТВЕННАЯ ПОШЛИНА</t>
  </si>
  <si>
    <t>10800000000000000</t>
  </si>
  <si>
    <t>i2_91610800000000000000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</si>
  <si>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</si>
  <si>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</si>
  <si>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i2_91610804000010000110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</si>
  <si>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</si>
  <si>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</si>
  <si>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</si>
  <si>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</si>
  <si>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i2_91611100000000000000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</si>
  <si>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</si>
  <si>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</si>
  <si>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i2_91611105000000000120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</si>
  <si>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</si>
  <si>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</si>
  <si>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i2_91611105020000000120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</si>
  <si>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</si>
  <si>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</si>
  <si>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</si>
  <si>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</si>
  <si>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i2_91611105030000000120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</si>
  <si>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</si>
  <si>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</si>
  <si>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ДОХОДЫ ОТ ОКАЗАНИЯ ПЛАТНЫХ УСЛУГ И КОМПЕНСАЦИИ ЗАТРАТ ГОСУДАРСТВА</t>
  </si>
  <si>
    <t>11300000000000000</t>
  </si>
  <si>
    <t>i2_91611300000000000000</t>
  </si>
  <si>
    <t>Доходы от компенсации затрат государства</t>
  </si>
  <si>
    <t>11302000000000130</t>
  </si>
  <si>
    <t>i2_91611302000000000130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</si>
  <si>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</si>
  <si>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</si>
  <si>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i2_91611302060000000130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</si>
  <si>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</si>
  <si>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</si>
  <si>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БЕЗВОЗМЕЗДНЫЕ ПОСТУПЛЕНИЯ</t>
  </si>
  <si>
    <t>20000000000000000</t>
  </si>
  <si>
    <t>i2_91620000000000000000</t>
  </si>
  <si>
    <t>БЕЗВОЗМЕЗДНЫЕ ПОСТУПЛЕНИЯ ОТ ДРУГИХ БЮДЖЕТОВ БЮДЖЕТНОЙ СИСТЕМЫ РОССИЙСКОЙ ФЕДЕРАЦИИ</t>
  </si>
  <si>
    <t>20200000000000000</t>
  </si>
  <si>
    <t>i2_91620200000000000000</t>
  </si>
  <si>
    <t>Дотации бюджетам бюджетной системы Российской Федерации</t>
  </si>
  <si>
    <t>20210000000000150</t>
  </si>
  <si>
    <t>i2_91620210000000000150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</si>
  <si>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</si>
  <si>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</si>
  <si>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i2_91620216001000000150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</si>
  <si>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</si>
  <si>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</si>
  <si>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</si>
  <si>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</si>
  <si>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i2_91620220000000000150</t>
  </si>
  <si>
    <t>Прочие субсидии</t>
  </si>
  <si>
    <t>20229999000000150</t>
  </si>
  <si>
    <t>i2_91620229999000000150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</si>
  <si>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</si>
  <si>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</si>
  <si>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</si>
  <si>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</si>
  <si>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i2_91620230000000000150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</si>
  <si>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</si>
  <si>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</si>
  <si>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i2_91620230024000000150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</si>
  <si>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</si>
  <si>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</si>
  <si>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</si>
  <si>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</si>
  <si>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i2_91620235118000000150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</si>
  <si>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</si>
  <si>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</si>
  <si>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</si>
  <si>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i2_91620240000000000150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</si>
  <si>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</si>
  <si>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</si>
  <si>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i2_91620240014000000150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</si>
  <si>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</si>
  <si>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</si>
  <si>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</si>
  <si>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</si>
  <si>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i2_91621900000000000000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</si>
  <si>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</si>
  <si>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21900000100000150</t>
  </si>
  <si>
    <t>i2_91621900000100000150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</si>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</sst>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15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4" borderId="21" xfId="0" applyNumberFormat="1" applyFont="1" applyFill="1" applyBorder="1" applyAlignment="1">
      <alignment horizontal="center" wrapText="1"/>
    </xf>
    <xf numFmtId="49" fontId="3" fillId="14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4" borderId="23" xfId="0" applyFont="1" applyFill="1" applyBorder="1" applyAlignment="1">
      <alignment horizontal="left" wrapText="1"/>
    </xf>
    <xf numFmtId="0" fontId="3" fillId="14" borderId="24" xfId="0" applyFont="1" applyFill="1" applyBorder="1" applyAlignment="1">
      <alignment horizontal="center" wrapText="1"/>
    </xf>
    <xf numFmtId="4" fontId="2" fillId="14" borderId="25" xfId="0" applyNumberFormat="1" applyFont="1" applyFill="1" applyBorder="1" applyAlignment="1">
      <alignment horizontal="center"/>
    </xf>
    <xf numFmtId="4" fontId="2" fillId="14" borderId="26" xfId="0" applyNumberFormat="1" applyFont="1" applyFill="1" applyBorder="1" applyAlignment="1">
      <alignment horizontal="center"/>
    </xf>
    <xf numFmtId="4" fontId="2" fillId="14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4" borderId="14" xfId="0" applyNumberFormat="1" applyFont="1" applyFill="1" applyBorder="1" applyAlignment="1">
      <alignment horizontal="center" wrapText="1"/>
    </xf>
    <xf numFmtId="49" fontId="3" fillId="14" borderId="15" xfId="0" applyNumberFormat="1" applyFont="1" applyFill="1" applyBorder="1" applyAlignment="1">
      <alignment horizontal="center" wrapText="1"/>
    </xf>
    <xf numFmtId="4" fontId="2" fillId="15" borderId="29" xfId="0" applyNumberFormat="1" applyFont="1" applyFill="1" applyBorder="1" applyAlignment="1">
      <alignment horizontal="right"/>
    </xf>
    <xf numFmtId="4" fontId="2" fillId="16" borderId="12" xfId="0" applyNumberFormat="1" applyFont="1" applyFill="1" applyBorder="1" applyAlignment="1">
      <alignment horizontal="right"/>
    </xf>
    <xf numFmtId="4" fontId="2" fillId="15" borderId="30" xfId="0" applyNumberFormat="1" applyFont="1" applyFill="1" applyBorder="1" applyAlignment="1">
      <alignment horizontal="right"/>
    </xf>
    <xf numFmtId="4" fontId="2" fillId="17" borderId="31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center"/>
    </xf>
    <xf numFmtId="4" fontId="2" fillId="14" borderId="12" xfId="0" applyNumberFormat="1" applyFont="1" applyFill="1" applyBorder="1" applyAlignment="1">
      <alignment horizontal="right"/>
    </xf>
    <xf numFmtId="4" fontId="2" fillId="14" borderId="20" xfId="0" applyNumberFormat="1" applyFont="1" applyFill="1" applyBorder="1" applyAlignment="1">
      <alignment horizontal="right"/>
    </xf>
    <xf numFmtId="4" fontId="2" fillId="14" borderId="32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right"/>
    </xf>
    <xf numFmtId="4" fontId="2" fillId="14" borderId="34" xfId="0" applyNumberFormat="1" applyFont="1" applyFill="1" applyBorder="1" applyAlignment="1">
      <alignment horizontal="right"/>
    </xf>
    <xf numFmtId="4" fontId="2" fillId="14" borderId="35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center"/>
    </xf>
    <xf numFmtId="4" fontId="2" fillId="14" borderId="34" xfId="0" applyNumberFormat="1" applyFont="1" applyFill="1" applyBorder="1" applyAlignment="1">
      <alignment horizontal="center"/>
    </xf>
    <xf numFmtId="4" fontId="2" fillId="14" borderId="35" xfId="0" applyNumberFormat="1" applyFont="1" applyFill="1" applyBorder="1" applyAlignment="1">
      <alignment horizontal="center"/>
    </xf>
    <xf numFmtId="0" fontId="2" fillId="14" borderId="32" xfId="0" applyNumberFormat="1" applyFont="1" applyFill="1" applyBorder="1" applyAlignment="1">
      <alignment horizontal="center"/>
    </xf>
    <xf numFmtId="4" fontId="2" fillId="17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left" wrapText="1"/>
    </xf>
    <xf numFmtId="0" fontId="3" fillId="14" borderId="37" xfId="0" applyFont="1" applyFill="1" applyBorder="1" applyAlignment="1">
      <alignment horizontal="left" wrapText="1"/>
    </xf>
    <xf numFmtId="0" fontId="3" fillId="14" borderId="27" xfId="0" applyFont="1" applyFill="1" applyBorder="1" applyAlignment="1">
      <alignment horizontal="left" wrapText="1"/>
    </xf>
    <xf numFmtId="0" fontId="3" fillId="14" borderId="38" xfId="0" applyFont="1" applyFill="1" applyBorder="1" applyAlignment="1">
      <alignment horizontal="left" wrapText="1"/>
    </xf>
    <xf numFmtId="0" fontId="3" fillId="14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5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16" borderId="32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 applyProtection="1">
      <alignment horizontal="right"/>
    </xf>
    <xf numFmtId="49" fontId="2" fillId="14" borderId="45" xfId="0" applyNumberFormat="1" applyFont="1" applyFill="1" applyBorder="1" applyAlignment="1">
      <alignment horizontal="center"/>
    </xf>
    <xf numFmtId="0" fontId="0" fillId="18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5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4" borderId="35" xfId="0" applyNumberFormat="1" applyFont="1" applyFill="1" applyBorder="1" applyAlignment="1">
      <alignment horizontal="center"/>
    </xf>
    <xf numFmtId="0" fontId="3" fillId="15" borderId="40" xfId="0" applyFont="1" applyFill="1" applyBorder="1" applyAlignment="1">
      <alignment horizontal="left" wrapText="1"/>
    </xf>
    <xf numFmtId="49" fontId="3" fillId="15" borderId="14" xfId="0" applyNumberFormat="1" applyFont="1" applyFill="1" applyBorder="1" applyAlignment="1">
      <alignment horizontal="center" wrapText="1"/>
    </xf>
    <xf numFmtId="49" fontId="3" fillId="15" borderId="47" xfId="0" applyNumberFormat="1" applyFont="1" applyFill="1" applyBorder="1" applyAlignment="1">
      <alignment horizontal="center" wrapText="1"/>
    </xf>
    <xf numFmtId="4" fontId="2" fillId="15" borderId="20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right"/>
    </xf>
    <xf numFmtId="4" fontId="2" fillId="16" borderId="48" xfId="0" applyNumberFormat="1" applyFont="1" applyFill="1" applyBorder="1" applyAlignment="1">
      <alignment horizontal="right"/>
    </xf>
    <xf numFmtId="49" fontId="0" fillId="15" borderId="0" xfId="0" applyNumberFormat="1" applyFill="1"/>
    <xf numFmtId="0" fontId="0" fillId="15" borderId="0" xfId="0" applyFill="1"/>
    <xf numFmtId="49" fontId="2" fillId="15" borderId="47" xfId="0" applyNumberFormat="1" applyFont="1" applyFill="1" applyBorder="1" applyAlignment="1">
      <alignment horizontal="center"/>
    </xf>
    <xf numFmtId="0" fontId="3" fillId="15" borderId="38" xfId="0" applyFont="1" applyFill="1" applyBorder="1" applyAlignment="1">
      <alignment horizontal="left" wrapText="1"/>
    </xf>
    <xf numFmtId="49" fontId="3" fillId="15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4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right"/>
    </xf>
    <xf numFmtId="4" fontId="2" fillId="15" borderId="0" xfId="0" applyNumberFormat="1" applyFont="1" applyFill="1" applyBorder="1" applyAlignment="1">
      <alignment horizontal="center"/>
    </xf>
    <xf numFmtId="49" fontId="2" fillId="15" borderId="0" xfId="0" applyNumberFormat="1" applyFont="1" applyFill="1" applyBorder="1" applyAlignment="1">
      <alignment horizontal="right"/>
    </xf>
    <xf numFmtId="49" fontId="2" fillId="15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5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17" borderId="48" xfId="0" applyNumberFormat="1" applyFont="1" applyFill="1" applyBorder="1" applyAlignment="1">
      <alignment horizontal="right"/>
    </xf>
    <xf numFmtId="49" fontId="3" fillId="15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20" borderId="38" xfId="0" applyFont="1" applyFill="1" applyBorder="1" applyAlignment="1" applyProtection="1">
      <alignment horizontal="left" wrapText="1"/>
      <protection locked="0"/>
    </xf>
    <xf numFmtId="49" fontId="3" fillId="20" borderId="14" xfId="0" applyNumberFormat="1" applyFont="1" applyFill="1" applyBorder="1" applyAlignment="1" applyProtection="1">
      <alignment horizontal="center" wrapText="1"/>
      <protection locked="0"/>
    </xf>
    <xf numFmtId="49" fontId="2" fillId="20" borderId="49" xfId="0" applyNumberFormat="1" applyFont="1" applyFill="1" applyBorder="1" applyAlignment="1" applyProtection="1">
      <alignment horizontal="center" wrapText="1"/>
      <protection locked="0"/>
    </xf>
    <xf numFmtId="4" fontId="2" fillId="20" borderId="12" xfId="0" applyNumberFormat="1" applyFont="1" applyFill="1" applyBorder="1" applyAlignment="1" applyProtection="1">
      <alignment horizontal="right" wrapText="1"/>
      <protection locked="0"/>
    </xf>
    <xf numFmtId="4" fontId="2" fillId="20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20" borderId="0" xfId="0" applyNumberFormat="1" applyFill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center" vertical="center" wrapText="1"/>
    </xf>
    <xf numFmtId="49" fontId="3" fillId="14" borderId="53" xfId="0" applyNumberFormat="1" applyFont="1" applyFill="1" applyBorder="1" applyAlignment="1">
      <alignment horizontal="center" wrapText="1"/>
    </xf>
    <xf numFmtId="49" fontId="3" fillId="14" borderId="54" xfId="0" applyNumberFormat="1" applyFont="1" applyFill="1" applyBorder="1" applyAlignment="1">
      <alignment horizontal="center" wrapText="1"/>
    </xf>
    <xf numFmtId="49" fontId="3" fillId="14" borderId="55" xfId="0" applyNumberFormat="1" applyFont="1" applyFill="1" applyBorder="1" applyAlignment="1">
      <alignment horizont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4" borderId="56" xfId="0" applyNumberFormat="1" applyFont="1" applyFill="1" applyBorder="1" applyAlignment="1">
      <alignment horizontal="center" wrapText="1"/>
    </xf>
    <xf numFmtId="49" fontId="3" fillId="14" borderId="57" xfId="0" applyNumberFormat="1" applyFont="1" applyFill="1" applyBorder="1" applyAlignment="1">
      <alignment horizontal="center" wrapText="1"/>
    </xf>
    <xf numFmtId="49" fontId="3" fillId="14" borderId="58" xfId="0" applyNumberFormat="1" applyFont="1" applyFill="1" applyBorder="1" applyAlignment="1">
      <alignment horizontal="center" wrapText="1"/>
    </xf>
    <xf numFmtId="49" fontId="2" fillId="14" borderId="59" xfId="0" applyNumberFormat="1" applyFont="1" applyFill="1" applyBorder="1" applyAlignment="1">
      <alignment horizontal="center"/>
    </xf>
    <xf numFmtId="49" fontId="2" fillId="14" borderId="11" xfId="0" applyNumberFormat="1" applyFont="1" applyFill="1" applyBorder="1" applyAlignment="1">
      <alignment horizontal="center"/>
    </xf>
    <xf numFmtId="49" fontId="2" fillId="14" borderId="1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14" borderId="47" xfId="0" applyNumberFormat="1" applyFont="1" applyFill="1" applyBorder="1" applyAlignment="1">
      <alignment horizontal="center" wrapText="1"/>
    </xf>
    <xf numFmtId="49" fontId="3" fillId="14" borderId="61" xfId="0" applyNumberFormat="1" applyFont="1" applyFill="1" applyBorder="1" applyAlignment="1">
      <alignment horizontal="center" wrapText="1"/>
    </xf>
    <xf numFmtId="49" fontId="3" fillId="14" borderId="33" xfId="0" applyNumberFormat="1" applyFont="1" applyFill="1" applyBorder="1" applyAlignment="1">
      <alignment horizontal="center" wrapText="1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4" borderId="65" xfId="0" applyNumberFormat="1" applyFont="1" applyFill="1" applyBorder="1" applyAlignment="1">
      <alignment horizontal="center"/>
    </xf>
    <xf numFmtId="49" fontId="2" fillId="14" borderId="66" xfId="0" applyNumberFormat="1" applyFont="1" applyFill="1" applyBorder="1" applyAlignment="1">
      <alignment horizontal="center"/>
    </xf>
    <xf numFmtId="49" fontId="2" fillId="14" borderId="31" xfId="0" applyNumberFormat="1" applyFont="1" applyFill="1" applyBorder="1" applyAlignment="1">
      <alignment horizontal="center"/>
    </xf>
    <xf numFmtId="49" fontId="3" fillId="15" borderId="60" xfId="0" applyNumberFormat="1" applyFont="1" applyFill="1" applyBorder="1" applyAlignment="1">
      <alignment horizontal="center" wrapText="1"/>
    </xf>
    <xf numFmtId="49" fontId="3" fillId="15" borderId="64" xfId="0" applyNumberFormat="1" applyFont="1" applyFill="1" applyBorder="1" applyAlignment="1">
      <alignment horizont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3" fillId="15" borderId="61" xfId="0" applyNumberFormat="1" applyFont="1" applyFill="1" applyBorder="1" applyAlignment="1">
      <alignment horizontal="center" wrapText="1"/>
    </xf>
    <xf numFmtId="49" fontId="3" fillId="15" borderId="33" xfId="0" applyNumberFormat="1" applyFont="1" applyFill="1" applyBorder="1" applyAlignment="1">
      <alignment horizontal="center" wrapText="1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center" wrapText="1"/>
    </xf>
    <xf numFmtId="49" fontId="2" fillId="14" borderId="47" xfId="0" applyNumberFormat="1" applyFont="1" applyFill="1" applyBorder="1" applyAlignment="1">
      <alignment horizontal="center"/>
    </xf>
    <xf numFmtId="49" fontId="2" fillId="14" borderId="61" xfId="0" applyNumberFormat="1" applyFont="1" applyFill="1" applyBorder="1" applyAlignment="1">
      <alignment horizontal="center"/>
    </xf>
    <xf numFmtId="49" fontId="2" fillId="14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6" borderId="47" xfId="0" applyNumberFormat="1" applyFont="1" applyFill="1" applyBorder="1" applyAlignment="1">
      <alignment horizontal="center"/>
    </xf>
    <xf numFmtId="49" fontId="2" fillId="16" borderId="61" xfId="0" applyNumberFormat="1" applyFont="1" applyFill="1" applyBorder="1" applyAlignment="1">
      <alignment horizontal="center"/>
    </xf>
    <xf numFmtId="49" fontId="2" fillId="16" borderId="33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 applyProtection="1">
      <alignment horizontal="center" wrapText="1"/>
      <protection locked="0"/>
    </xf>
    <xf numFmtId="49" fontId="2" fillId="20" borderId="33" xfId="0" applyNumberFormat="1" applyFont="1" applyFill="1" applyBorder="1" applyAlignment="1" applyProtection="1">
      <alignment horizontal="center" wrapText="1"/>
      <protection locked="0"/>
    </xf>
    <xf numFmtId="49" fontId="2" fillId="15" borderId="60" xfId="0" applyNumberFormat="1" applyFont="1" applyFill="1" applyBorder="1" applyAlignment="1">
      <alignment horizontal="center"/>
    </xf>
    <xf numFmtId="49" fontId="2" fillId="15" borderId="61" xfId="0" applyNumberFormat="1" applyFont="1" applyFill="1" applyBorder="1" applyAlignment="1">
      <alignment horizontal="center"/>
    </xf>
    <xf numFmtId="49" fontId="2" fillId="15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07"/>
  <sheetViews>
    <sheetView workbookViewId="0">
      <selection sqref="A1:I1"/>
    </sheetView>
  </sheetViews>
  <sheetFormatPr defaultRowHeight="13.2"/>
  <cols>
    <col min="1" max="1" width="45.6640625" customWidth="1"/>
    <col min="2" max="3" width="5.6640625" customWidth="1"/>
    <col min="4" max="4" width="7.6640625" customWidth="1"/>
    <col min="5" max="5" width="10.6640625" customWidth="1"/>
    <col min="6" max="7" width="5.6640625" customWidth="1"/>
    <col min="8" max="10" width="19.6640625" customWidth="1"/>
    <col min="11" max="11" width="24.33203125" hidden="1" customWidth="1"/>
    <col min="12" max="12" width="34.6640625" hidden="1" customWidth="1"/>
  </cols>
  <sheetData>
    <row r="1" spans="1:12" ht="14.4" thickBot="1">
      <c r="A1" s="193" t="s">
        <v>36</v>
      </c>
      <c r="B1" s="193"/>
      <c r="C1" s="193"/>
      <c r="D1" s="193"/>
      <c r="E1" s="193"/>
      <c r="F1" s="193"/>
      <c r="G1" s="193"/>
      <c r="H1" s="193"/>
      <c r="I1" s="194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52</v>
      </c>
      <c r="B3" s="197" t="s">
        <v>62</v>
      </c>
      <c r="C3" s="197"/>
      <c r="D3" s="197"/>
      <c r="E3" s="22"/>
      <c r="F3" s="22"/>
      <c r="G3" s="198"/>
      <c r="H3" s="198"/>
      <c r="I3" s="32" t="s">
        <v>22</v>
      </c>
      <c r="J3" s="129">
        <v>44896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/>
      <c r="K4" s="22" t="s">
        <v>65</v>
      </c>
      <c r="L4" s="4"/>
    </row>
    <row r="5" spans="1:12">
      <c r="A5" s="3" t="s">
        <v>37</v>
      </c>
      <c r="B5" s="195" t="s">
        <v>61</v>
      </c>
      <c r="C5" s="195"/>
      <c r="D5" s="195"/>
      <c r="E5" s="195"/>
      <c r="F5" s="195"/>
      <c r="G5" s="195"/>
      <c r="H5" s="195"/>
      <c r="I5" s="33" t="s">
        <v>30</v>
      </c>
      <c r="J5" s="87" t="s">
        <v>63</v>
      </c>
      <c r="K5" s="22"/>
      <c r="L5" s="4"/>
    </row>
    <row r="6" spans="1:12">
      <c r="A6" s="3" t="s">
        <v>38</v>
      </c>
      <c r="B6" s="196"/>
      <c r="C6" s="196"/>
      <c r="D6" s="196"/>
      <c r="E6" s="196"/>
      <c r="F6" s="196"/>
      <c r="G6" s="196"/>
      <c r="H6" s="196"/>
      <c r="I6" s="33" t="s">
        <v>59</v>
      </c>
      <c r="J6" s="87" t="s">
        <v>67</v>
      </c>
      <c r="K6" s="22" t="s">
        <v>64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8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3.8">
      <c r="A9" s="175" t="s">
        <v>29</v>
      </c>
      <c r="B9" s="175"/>
      <c r="C9" s="175"/>
      <c r="D9" s="175"/>
      <c r="E9" s="175"/>
      <c r="F9" s="175"/>
      <c r="G9" s="175"/>
      <c r="H9" s="175"/>
      <c r="I9" s="175"/>
      <c r="J9" s="175"/>
      <c r="K9" s="125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54" t="s">
        <v>41</v>
      </c>
      <c r="D11" s="155"/>
      <c r="E11" s="155"/>
      <c r="F11" s="155"/>
      <c r="G11" s="156"/>
      <c r="H11" s="179" t="s">
        <v>42</v>
      </c>
      <c r="I11" s="179" t="s">
        <v>23</v>
      </c>
      <c r="J11" s="179" t="s">
        <v>43</v>
      </c>
      <c r="K11" s="113"/>
    </row>
    <row r="12" spans="1:12">
      <c r="A12" s="180"/>
      <c r="B12" s="180"/>
      <c r="C12" s="157"/>
      <c r="D12" s="158"/>
      <c r="E12" s="158"/>
      <c r="F12" s="158"/>
      <c r="G12" s="159"/>
      <c r="H12" s="180"/>
      <c r="I12" s="180"/>
      <c r="J12" s="180"/>
      <c r="K12" s="113"/>
    </row>
    <row r="13" spans="1:12">
      <c r="A13" s="181"/>
      <c r="B13" s="181"/>
      <c r="C13" s="160"/>
      <c r="D13" s="161"/>
      <c r="E13" s="161"/>
      <c r="F13" s="161"/>
      <c r="G13" s="162"/>
      <c r="H13" s="181"/>
      <c r="I13" s="181"/>
      <c r="J13" s="181"/>
      <c r="K13" s="113"/>
    </row>
    <row r="14" spans="1:12" ht="13.8" thickBot="1">
      <c r="A14" s="70">
        <v>1</v>
      </c>
      <c r="B14" s="12">
        <v>2</v>
      </c>
      <c r="C14" s="166">
        <v>3</v>
      </c>
      <c r="D14" s="167"/>
      <c r="E14" s="167"/>
      <c r="F14" s="167"/>
      <c r="G14" s="168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12327658</v>
      </c>
      <c r="I15" s="52">
        <v>14711532.779999999</v>
      </c>
      <c r="J15" s="104">
        <v>1204480.1299999999</v>
      </c>
    </row>
    <row r="16" spans="1:12">
      <c r="A16" s="72" t="s">
        <v>4</v>
      </c>
      <c r="B16" s="50"/>
      <c r="C16" s="176"/>
      <c r="D16" s="177"/>
      <c r="E16" s="177"/>
      <c r="F16" s="177"/>
      <c r="G16" s="178"/>
      <c r="H16" s="56"/>
      <c r="I16" s="57"/>
      <c r="J16" s="58"/>
    </row>
    <row r="17" spans="1:12" s="84" customFormat="1">
      <c r="A17" s="99"/>
      <c r="B17" s="100" t="s">
        <v>6</v>
      </c>
      <c r="C17" s="101" t="s">
        <v>221</v>
      </c>
      <c r="D17" s="185" t="s">
        <v>68</v>
      </c>
      <c r="E17" s="189"/>
      <c r="F17" s="189"/>
      <c r="G17" s="190"/>
      <c r="H17" s="96">
        <v>4076000</v>
      </c>
      <c r="I17" s="102">
        <v>7338902.1299999999</v>
      </c>
      <c r="J17" s="103">
        <v>161805.32</v>
      </c>
      <c r="K17" s="117" t="str">
        <f t="shared" ref="K17:K48" si="0">C17 &amp; D17 &amp; G17</f>
        <v>18200000000000000000</v>
      </c>
      <c r="L17" s="105" t="s">
        <v>222</v>
      </c>
    </row>
    <row r="18" spans="1:12" s="84" customFormat="1">
      <c r="A18" s="99" t="s">
        <v>223</v>
      </c>
      <c r="B18" s="100" t="s">
        <v>6</v>
      </c>
      <c r="C18" s="101" t="s">
        <v>221</v>
      </c>
      <c r="D18" s="185" t="s">
        <v>224</v>
      </c>
      <c r="E18" s="189"/>
      <c r="F18" s="189"/>
      <c r="G18" s="190"/>
      <c r="H18" s="96">
        <v>4076000</v>
      </c>
      <c r="I18" s="102">
        <v>7338902.1299999999</v>
      </c>
      <c r="J18" s="103">
        <v>161805.32</v>
      </c>
      <c r="K18" s="117" t="str">
        <f t="shared" si="0"/>
        <v>18210000000000000000</v>
      </c>
      <c r="L18" s="105" t="s">
        <v>225</v>
      </c>
    </row>
    <row r="19" spans="1:12" s="84" customFormat="1">
      <c r="A19" s="99" t="s">
        <v>226</v>
      </c>
      <c r="B19" s="100" t="s">
        <v>6</v>
      </c>
      <c r="C19" s="101" t="s">
        <v>221</v>
      </c>
      <c r="D19" s="185" t="s">
        <v>227</v>
      </c>
      <c r="E19" s="189"/>
      <c r="F19" s="189"/>
      <c r="G19" s="190"/>
      <c r="H19" s="96">
        <v>1265000</v>
      </c>
      <c r="I19" s="102">
        <v>1876898.21</v>
      </c>
      <c r="J19" s="103">
        <v>517.27</v>
      </c>
      <c r="K19" s="117" t="str">
        <f t="shared" si="0"/>
        <v>18210100000000000000</v>
      </c>
      <c r="L19" s="105" t="s">
        <v>228</v>
      </c>
    </row>
    <row r="20" spans="1:12" s="84" customFormat="1">
      <c r="A20" s="99" t="s">
        <v>229</v>
      </c>
      <c r="B20" s="100" t="s">
        <v>6</v>
      </c>
      <c r="C20" s="101" t="s">
        <v>221</v>
      </c>
      <c r="D20" s="185" t="s">
        <v>230</v>
      </c>
      <c r="E20" s="189"/>
      <c r="F20" s="189"/>
      <c r="G20" s="190"/>
      <c r="H20" s="96">
        <v>1265000</v>
      </c>
      <c r="I20" s="102">
        <v>1876898.21</v>
      </c>
      <c r="J20" s="103">
        <v>517.27</v>
      </c>
      <c r="K20" s="117" t="str">
        <f t="shared" si="0"/>
        <v>18210102000010000110</v>
      </c>
      <c r="L20" s="105" t="s">
        <v>231</v>
      </c>
    </row>
    <row r="21" spans="1:12" s="84" customFormat="1" ht="51.6">
      <c r="A21" s="79" t="s">
        <v>232</v>
      </c>
      <c r="B21" s="78" t="s">
        <v>6</v>
      </c>
      <c r="C21" s="120" t="s">
        <v>221</v>
      </c>
      <c r="D21" s="187" t="s">
        <v>233</v>
      </c>
      <c r="E21" s="191"/>
      <c r="F21" s="191"/>
      <c r="G21" s="192"/>
      <c r="H21" s="80">
        <v>1202000</v>
      </c>
      <c r="I21" s="81">
        <v>1663564.3</v>
      </c>
      <c r="J21" s="82">
        <f>IF(IF(H21="",0,H21)=0,0,(IF(H21&gt;0,IF(I21&gt;H21,0,H21-I21),IF(I21&gt;H21,H21-I21,0))))</f>
        <v>0</v>
      </c>
      <c r="K21" s="118" t="str">
        <f t="shared" si="0"/>
        <v>18210102010010000110</v>
      </c>
      <c r="L21" s="83" t="str">
        <f>C21 &amp; D21 &amp; G21</f>
        <v>18210102010010000110</v>
      </c>
    </row>
    <row r="22" spans="1:12" s="84" customFormat="1" ht="72">
      <c r="A22" s="79" t="s">
        <v>234</v>
      </c>
      <c r="B22" s="78" t="s">
        <v>6</v>
      </c>
      <c r="C22" s="120" t="s">
        <v>221</v>
      </c>
      <c r="D22" s="187" t="s">
        <v>235</v>
      </c>
      <c r="E22" s="191"/>
      <c r="F22" s="191"/>
      <c r="G22" s="192"/>
      <c r="H22" s="80">
        <v>500</v>
      </c>
      <c r="I22" s="81">
        <v>61.17</v>
      </c>
      <c r="J22" s="82">
        <f>IF(IF(H22="",0,H22)=0,0,(IF(H22&gt;0,IF(I22&gt;H22,0,H22-I22),IF(I22&gt;H22,H22-I22,0))))</f>
        <v>438.83</v>
      </c>
      <c r="K22" s="118" t="str">
        <f t="shared" si="0"/>
        <v>18210102020010000110</v>
      </c>
      <c r="L22" s="83" t="str">
        <f>C22 &amp; D22 &amp; G22</f>
        <v>18210102020010000110</v>
      </c>
    </row>
    <row r="23" spans="1:12" s="84" customFormat="1" ht="31.2">
      <c r="A23" s="79" t="s">
        <v>236</v>
      </c>
      <c r="B23" s="78" t="s">
        <v>6</v>
      </c>
      <c r="C23" s="120" t="s">
        <v>221</v>
      </c>
      <c r="D23" s="187" t="s">
        <v>237</v>
      </c>
      <c r="E23" s="191"/>
      <c r="F23" s="191"/>
      <c r="G23" s="192"/>
      <c r="H23" s="80">
        <v>1500</v>
      </c>
      <c r="I23" s="81">
        <v>1421.56</v>
      </c>
      <c r="J23" s="82">
        <f>IF(IF(H23="",0,H23)=0,0,(IF(H23&gt;0,IF(I23&gt;H23,0,H23-I23),IF(I23&gt;H23,H23-I23,0))))</f>
        <v>78.44</v>
      </c>
      <c r="K23" s="118" t="str">
        <f t="shared" si="0"/>
        <v>18210102030010000110</v>
      </c>
      <c r="L23" s="83" t="str">
        <f>C23 &amp; D23 &amp; G23</f>
        <v>18210102030010000110</v>
      </c>
    </row>
    <row r="24" spans="1:12" s="84" customFormat="1" ht="61.8">
      <c r="A24" s="79" t="s">
        <v>238</v>
      </c>
      <c r="B24" s="78" t="s">
        <v>6</v>
      </c>
      <c r="C24" s="120" t="s">
        <v>221</v>
      </c>
      <c r="D24" s="187" t="s">
        <v>239</v>
      </c>
      <c r="E24" s="191"/>
      <c r="F24" s="191"/>
      <c r="G24" s="192"/>
      <c r="H24" s="80">
        <v>61000</v>
      </c>
      <c r="I24" s="81">
        <v>211851.18</v>
      </c>
      <c r="J24" s="82">
        <f>IF(IF(H24="",0,H24)=0,0,(IF(H24&gt;0,IF(I24&gt;H24,0,H24-I24),IF(I24&gt;H24,H24-I24,0))))</f>
        <v>0</v>
      </c>
      <c r="K24" s="118" t="str">
        <f t="shared" si="0"/>
        <v>18210102080010000110</v>
      </c>
      <c r="L24" s="83" t="str">
        <f>C24 &amp; D24 &amp; G24</f>
        <v>18210102080010000110</v>
      </c>
    </row>
    <row r="25" spans="1:12" s="84" customFormat="1">
      <c r="A25" s="99" t="s">
        <v>240</v>
      </c>
      <c r="B25" s="100" t="s">
        <v>6</v>
      </c>
      <c r="C25" s="101" t="s">
        <v>221</v>
      </c>
      <c r="D25" s="185" t="s">
        <v>241</v>
      </c>
      <c r="E25" s="189"/>
      <c r="F25" s="189"/>
      <c r="G25" s="190"/>
      <c r="H25" s="96">
        <v>50000</v>
      </c>
      <c r="I25" s="102">
        <v>57063.99</v>
      </c>
      <c r="J25" s="103">
        <v>0</v>
      </c>
      <c r="K25" s="117" t="str">
        <f t="shared" si="0"/>
        <v>18210500000000000000</v>
      </c>
      <c r="L25" s="105" t="s">
        <v>242</v>
      </c>
    </row>
    <row r="26" spans="1:12" s="84" customFormat="1">
      <c r="A26" s="99" t="s">
        <v>243</v>
      </c>
      <c r="B26" s="100" t="s">
        <v>6</v>
      </c>
      <c r="C26" s="101" t="s">
        <v>221</v>
      </c>
      <c r="D26" s="185" t="s">
        <v>244</v>
      </c>
      <c r="E26" s="189"/>
      <c r="F26" s="189"/>
      <c r="G26" s="190"/>
      <c r="H26" s="96">
        <v>50000</v>
      </c>
      <c r="I26" s="102">
        <v>57063.99</v>
      </c>
      <c r="J26" s="103">
        <v>0</v>
      </c>
      <c r="K26" s="117" t="str">
        <f t="shared" si="0"/>
        <v>18210503000010000110</v>
      </c>
      <c r="L26" s="105" t="s">
        <v>245</v>
      </c>
    </row>
    <row r="27" spans="1:12" s="84" customFormat="1">
      <c r="A27" s="79" t="s">
        <v>243</v>
      </c>
      <c r="B27" s="78" t="s">
        <v>6</v>
      </c>
      <c r="C27" s="120" t="s">
        <v>221</v>
      </c>
      <c r="D27" s="187" t="s">
        <v>246</v>
      </c>
      <c r="E27" s="191"/>
      <c r="F27" s="191"/>
      <c r="G27" s="192"/>
      <c r="H27" s="80">
        <v>50000</v>
      </c>
      <c r="I27" s="81">
        <v>57063.99</v>
      </c>
      <c r="J27" s="82">
        <f>IF(IF(H27="",0,H27)=0,0,(IF(H27&gt;0,IF(I27&gt;H27,0,H27-I27),IF(I27&gt;H27,H27-I27,0))))</f>
        <v>0</v>
      </c>
      <c r="K27" s="118" t="str">
        <f t="shared" si="0"/>
        <v>18210503010010000110</v>
      </c>
      <c r="L27" s="83" t="str">
        <f>C27 &amp; D27 &amp; G27</f>
        <v>18210503010010000110</v>
      </c>
    </row>
    <row r="28" spans="1:12" s="84" customFormat="1">
      <c r="A28" s="99" t="s">
        <v>247</v>
      </c>
      <c r="B28" s="100" t="s">
        <v>6</v>
      </c>
      <c r="C28" s="101" t="s">
        <v>221</v>
      </c>
      <c r="D28" s="185" t="s">
        <v>248</v>
      </c>
      <c r="E28" s="189"/>
      <c r="F28" s="189"/>
      <c r="G28" s="190"/>
      <c r="H28" s="96">
        <v>2761000</v>
      </c>
      <c r="I28" s="102">
        <v>5404939.9299999997</v>
      </c>
      <c r="J28" s="103">
        <v>161288.04999999999</v>
      </c>
      <c r="K28" s="117" t="str">
        <f t="shared" si="0"/>
        <v>18210600000000000000</v>
      </c>
      <c r="L28" s="105" t="s">
        <v>249</v>
      </c>
    </row>
    <row r="29" spans="1:12" s="84" customFormat="1">
      <c r="A29" s="99" t="s">
        <v>250</v>
      </c>
      <c r="B29" s="100" t="s">
        <v>6</v>
      </c>
      <c r="C29" s="101" t="s">
        <v>221</v>
      </c>
      <c r="D29" s="185" t="s">
        <v>251</v>
      </c>
      <c r="E29" s="189"/>
      <c r="F29" s="189"/>
      <c r="G29" s="190"/>
      <c r="H29" s="96">
        <v>647000</v>
      </c>
      <c r="I29" s="102">
        <v>611837.85</v>
      </c>
      <c r="J29" s="103">
        <v>35162.15</v>
      </c>
      <c r="K29" s="117" t="str">
        <f t="shared" si="0"/>
        <v>18210601000000000110</v>
      </c>
      <c r="L29" s="105" t="s">
        <v>252</v>
      </c>
    </row>
    <row r="30" spans="1:12" s="84" customFormat="1" ht="31.2">
      <c r="A30" s="79" t="s">
        <v>253</v>
      </c>
      <c r="B30" s="78" t="s">
        <v>6</v>
      </c>
      <c r="C30" s="120" t="s">
        <v>221</v>
      </c>
      <c r="D30" s="187" t="s">
        <v>254</v>
      </c>
      <c r="E30" s="191"/>
      <c r="F30" s="191"/>
      <c r="G30" s="192"/>
      <c r="H30" s="80">
        <v>647000</v>
      </c>
      <c r="I30" s="81">
        <v>611837.85</v>
      </c>
      <c r="J30" s="82">
        <f>IF(IF(H30="",0,H30)=0,0,(IF(H30&gt;0,IF(I30&gt;H30,0,H30-I30),IF(I30&gt;H30,H30-I30,0))))</f>
        <v>35162.15</v>
      </c>
      <c r="K30" s="118" t="str">
        <f t="shared" si="0"/>
        <v>18210601030100000110</v>
      </c>
      <c r="L30" s="83" t="str">
        <f>C30 &amp; D30 &amp; G30</f>
        <v>18210601030100000110</v>
      </c>
    </row>
    <row r="31" spans="1:12" s="84" customFormat="1">
      <c r="A31" s="99" t="s">
        <v>255</v>
      </c>
      <c r="B31" s="100" t="s">
        <v>6</v>
      </c>
      <c r="C31" s="101" t="s">
        <v>221</v>
      </c>
      <c r="D31" s="185" t="s">
        <v>256</v>
      </c>
      <c r="E31" s="189"/>
      <c r="F31" s="189"/>
      <c r="G31" s="190"/>
      <c r="H31" s="96">
        <v>2114000</v>
      </c>
      <c r="I31" s="102">
        <v>4793102.08</v>
      </c>
      <c r="J31" s="103">
        <v>126125.9</v>
      </c>
      <c r="K31" s="117" t="str">
        <f t="shared" si="0"/>
        <v>18210606000000000110</v>
      </c>
      <c r="L31" s="105" t="s">
        <v>257</v>
      </c>
    </row>
    <row r="32" spans="1:12" s="84" customFormat="1">
      <c r="A32" s="99" t="s">
        <v>258</v>
      </c>
      <c r="B32" s="100" t="s">
        <v>6</v>
      </c>
      <c r="C32" s="101" t="s">
        <v>221</v>
      </c>
      <c r="D32" s="185" t="s">
        <v>259</v>
      </c>
      <c r="E32" s="189"/>
      <c r="F32" s="189"/>
      <c r="G32" s="190"/>
      <c r="H32" s="96">
        <v>1519000</v>
      </c>
      <c r="I32" s="102">
        <v>4324227.9800000004</v>
      </c>
      <c r="J32" s="103">
        <v>0</v>
      </c>
      <c r="K32" s="117" t="str">
        <f t="shared" si="0"/>
        <v>18210606030000000110</v>
      </c>
      <c r="L32" s="105" t="s">
        <v>260</v>
      </c>
    </row>
    <row r="33" spans="1:12" s="84" customFormat="1" ht="21">
      <c r="A33" s="79" t="s">
        <v>261</v>
      </c>
      <c r="B33" s="78" t="s">
        <v>6</v>
      </c>
      <c r="C33" s="120" t="s">
        <v>221</v>
      </c>
      <c r="D33" s="187" t="s">
        <v>262</v>
      </c>
      <c r="E33" s="191"/>
      <c r="F33" s="191"/>
      <c r="G33" s="192"/>
      <c r="H33" s="80">
        <v>1519000</v>
      </c>
      <c r="I33" s="81">
        <v>4324227.9800000004</v>
      </c>
      <c r="J33" s="82">
        <f>IF(IF(H33="",0,H33)=0,0,(IF(H33&gt;0,IF(I33&gt;H33,0,H33-I33),IF(I33&gt;H33,H33-I33,0))))</f>
        <v>0</v>
      </c>
      <c r="K33" s="118" t="str">
        <f t="shared" si="0"/>
        <v>18210606033100000110</v>
      </c>
      <c r="L33" s="83" t="str">
        <f>C33 &amp; D33 &amp; G33</f>
        <v>18210606033100000110</v>
      </c>
    </row>
    <row r="34" spans="1:12" s="84" customFormat="1">
      <c r="A34" s="99" t="s">
        <v>263</v>
      </c>
      <c r="B34" s="100" t="s">
        <v>6</v>
      </c>
      <c r="C34" s="101" t="s">
        <v>221</v>
      </c>
      <c r="D34" s="185" t="s">
        <v>264</v>
      </c>
      <c r="E34" s="189"/>
      <c r="F34" s="189"/>
      <c r="G34" s="190"/>
      <c r="H34" s="96">
        <v>595000</v>
      </c>
      <c r="I34" s="102">
        <v>468874.1</v>
      </c>
      <c r="J34" s="103">
        <v>126125.9</v>
      </c>
      <c r="K34" s="117" t="str">
        <f t="shared" si="0"/>
        <v>18210606040000000110</v>
      </c>
      <c r="L34" s="105" t="s">
        <v>265</v>
      </c>
    </row>
    <row r="35" spans="1:12" s="84" customFormat="1" ht="21">
      <c r="A35" s="79" t="s">
        <v>266</v>
      </c>
      <c r="B35" s="78" t="s">
        <v>6</v>
      </c>
      <c r="C35" s="120" t="s">
        <v>221</v>
      </c>
      <c r="D35" s="187" t="s">
        <v>267</v>
      </c>
      <c r="E35" s="191"/>
      <c r="F35" s="191"/>
      <c r="G35" s="192"/>
      <c r="H35" s="80">
        <v>595000</v>
      </c>
      <c r="I35" s="81">
        <v>468874.1</v>
      </c>
      <c r="J35" s="82">
        <f>IF(IF(H35="",0,H35)=0,0,(IF(H35&gt;0,IF(I35&gt;H35,0,H35-I35),IF(I35&gt;H35,H35-I35,0))))</f>
        <v>126125.9</v>
      </c>
      <c r="K35" s="118" t="str">
        <f t="shared" si="0"/>
        <v>18210606043100000110</v>
      </c>
      <c r="L35" s="83" t="str">
        <f>C35 &amp; D35 &amp; G35</f>
        <v>18210606043100000110</v>
      </c>
    </row>
    <row r="36" spans="1:12" s="84" customFormat="1">
      <c r="A36" s="99"/>
      <c r="B36" s="100" t="s">
        <v>6</v>
      </c>
      <c r="C36" s="101" t="s">
        <v>63</v>
      </c>
      <c r="D36" s="185" t="s">
        <v>68</v>
      </c>
      <c r="E36" s="189"/>
      <c r="F36" s="189"/>
      <c r="G36" s="190"/>
      <c r="H36" s="96">
        <v>8251658</v>
      </c>
      <c r="I36" s="102">
        <v>7372630.6500000004</v>
      </c>
      <c r="J36" s="103">
        <v>1042674.81</v>
      </c>
      <c r="K36" s="117" t="str">
        <f t="shared" si="0"/>
        <v>91600000000000000000</v>
      </c>
      <c r="L36" s="105" t="s">
        <v>69</v>
      </c>
    </row>
    <row r="37" spans="1:12" s="84" customFormat="1">
      <c r="A37" s="99" t="s">
        <v>223</v>
      </c>
      <c r="B37" s="100" t="s">
        <v>6</v>
      </c>
      <c r="C37" s="101" t="s">
        <v>63</v>
      </c>
      <c r="D37" s="185" t="s">
        <v>224</v>
      </c>
      <c r="E37" s="189"/>
      <c r="F37" s="189"/>
      <c r="G37" s="190"/>
      <c r="H37" s="96">
        <v>108000</v>
      </c>
      <c r="I37" s="102">
        <v>271648.06</v>
      </c>
      <c r="J37" s="103">
        <v>0</v>
      </c>
      <c r="K37" s="117" t="str">
        <f t="shared" si="0"/>
        <v>91610000000000000000</v>
      </c>
      <c r="L37" s="105" t="s">
        <v>268</v>
      </c>
    </row>
    <row r="38" spans="1:12" s="84" customFormat="1">
      <c r="A38" s="99" t="s">
        <v>269</v>
      </c>
      <c r="B38" s="100" t="s">
        <v>6</v>
      </c>
      <c r="C38" s="101" t="s">
        <v>63</v>
      </c>
      <c r="D38" s="185" t="s">
        <v>270</v>
      </c>
      <c r="E38" s="189"/>
      <c r="F38" s="189"/>
      <c r="G38" s="190"/>
      <c r="H38" s="96">
        <v>6000</v>
      </c>
      <c r="I38" s="102">
        <v>22300</v>
      </c>
      <c r="J38" s="103">
        <v>0</v>
      </c>
      <c r="K38" s="117" t="str">
        <f t="shared" si="0"/>
        <v>91610800000000000000</v>
      </c>
      <c r="L38" s="105" t="s">
        <v>271</v>
      </c>
    </row>
    <row r="39" spans="1:12" s="84" customFormat="1" ht="31.2">
      <c r="A39" s="99" t="s">
        <v>272</v>
      </c>
      <c r="B39" s="100" t="s">
        <v>6</v>
      </c>
      <c r="C39" s="101" t="s">
        <v>63</v>
      </c>
      <c r="D39" s="185" t="s">
        <v>273</v>
      </c>
      <c r="E39" s="189"/>
      <c r="F39" s="189"/>
      <c r="G39" s="190"/>
      <c r="H39" s="96">
        <v>6000</v>
      </c>
      <c r="I39" s="102">
        <v>22300</v>
      </c>
      <c r="J39" s="103">
        <v>0</v>
      </c>
      <c r="K39" s="117" t="str">
        <f t="shared" si="0"/>
        <v>91610804000010000110</v>
      </c>
      <c r="L39" s="105" t="s">
        <v>274</v>
      </c>
    </row>
    <row r="40" spans="1:12" s="84" customFormat="1" ht="51.6">
      <c r="A40" s="79" t="s">
        <v>275</v>
      </c>
      <c r="B40" s="78" t="s">
        <v>6</v>
      </c>
      <c r="C40" s="120" t="s">
        <v>63</v>
      </c>
      <c r="D40" s="187" t="s">
        <v>276</v>
      </c>
      <c r="E40" s="191"/>
      <c r="F40" s="191"/>
      <c r="G40" s="192"/>
      <c r="H40" s="80">
        <v>6000</v>
      </c>
      <c r="I40" s="81">
        <v>22300</v>
      </c>
      <c r="J40" s="82">
        <f>IF(IF(H40="",0,H40)=0,0,(IF(H40&gt;0,IF(I40&gt;H40,0,H40-I40),IF(I40&gt;H40,H40-I40,0))))</f>
        <v>0</v>
      </c>
      <c r="K40" s="118" t="str">
        <f t="shared" si="0"/>
        <v>91610804020010000110</v>
      </c>
      <c r="L40" s="83" t="str">
        <f>C40 &amp; D40 &amp; G40</f>
        <v>91610804020010000110</v>
      </c>
    </row>
    <row r="41" spans="1:12" s="84" customFormat="1" ht="31.2">
      <c r="A41" s="99" t="s">
        <v>277</v>
      </c>
      <c r="B41" s="100" t="s">
        <v>6</v>
      </c>
      <c r="C41" s="101" t="s">
        <v>63</v>
      </c>
      <c r="D41" s="185" t="s">
        <v>278</v>
      </c>
      <c r="E41" s="189"/>
      <c r="F41" s="189"/>
      <c r="G41" s="190"/>
      <c r="H41" s="96">
        <v>87000</v>
      </c>
      <c r="I41" s="102">
        <v>228687.76</v>
      </c>
      <c r="J41" s="103">
        <v>0</v>
      </c>
      <c r="K41" s="117" t="str">
        <f t="shared" si="0"/>
        <v>91611100000000000000</v>
      </c>
      <c r="L41" s="105" t="s">
        <v>279</v>
      </c>
    </row>
    <row r="42" spans="1:12" s="84" customFormat="1" ht="61.8">
      <c r="A42" s="99" t="s">
        <v>280</v>
      </c>
      <c r="B42" s="100" t="s">
        <v>6</v>
      </c>
      <c r="C42" s="101" t="s">
        <v>63</v>
      </c>
      <c r="D42" s="185" t="s">
        <v>281</v>
      </c>
      <c r="E42" s="189"/>
      <c r="F42" s="189"/>
      <c r="G42" s="190"/>
      <c r="H42" s="96">
        <v>87000</v>
      </c>
      <c r="I42" s="102">
        <v>228687.76</v>
      </c>
      <c r="J42" s="103">
        <v>0</v>
      </c>
      <c r="K42" s="117" t="str">
        <f t="shared" si="0"/>
        <v>91611105000000000120</v>
      </c>
      <c r="L42" s="105" t="s">
        <v>282</v>
      </c>
    </row>
    <row r="43" spans="1:12" s="84" customFormat="1" ht="51.6">
      <c r="A43" s="99" t="s">
        <v>283</v>
      </c>
      <c r="B43" s="100" t="s">
        <v>6</v>
      </c>
      <c r="C43" s="101" t="s">
        <v>63</v>
      </c>
      <c r="D43" s="185" t="s">
        <v>284</v>
      </c>
      <c r="E43" s="189"/>
      <c r="F43" s="189"/>
      <c r="G43" s="190"/>
      <c r="H43" s="96">
        <v>27000</v>
      </c>
      <c r="I43" s="102">
        <v>41090.199999999997</v>
      </c>
      <c r="J43" s="103">
        <v>0</v>
      </c>
      <c r="K43" s="117" t="str">
        <f t="shared" si="0"/>
        <v>91611105020000000120</v>
      </c>
      <c r="L43" s="105" t="s">
        <v>285</v>
      </c>
    </row>
    <row r="44" spans="1:12" s="84" customFormat="1" ht="51.6">
      <c r="A44" s="79" t="s">
        <v>286</v>
      </c>
      <c r="B44" s="78" t="s">
        <v>6</v>
      </c>
      <c r="C44" s="120" t="s">
        <v>63</v>
      </c>
      <c r="D44" s="187" t="s">
        <v>287</v>
      </c>
      <c r="E44" s="191"/>
      <c r="F44" s="191"/>
      <c r="G44" s="192"/>
      <c r="H44" s="80">
        <v>27000</v>
      </c>
      <c r="I44" s="81">
        <v>41090.199999999997</v>
      </c>
      <c r="J44" s="82">
        <f>IF(IF(H44="",0,H44)=0,0,(IF(H44&gt;0,IF(I44&gt;H44,0,H44-I44),IF(I44&gt;H44,H44-I44,0))))</f>
        <v>0</v>
      </c>
      <c r="K44" s="118" t="str">
        <f t="shared" si="0"/>
        <v>91611105025100000120</v>
      </c>
      <c r="L44" s="83" t="str">
        <f>C44 &amp; D44 &amp; G44</f>
        <v>91611105025100000120</v>
      </c>
    </row>
    <row r="45" spans="1:12" s="84" customFormat="1" ht="51.6">
      <c r="A45" s="99" t="s">
        <v>288</v>
      </c>
      <c r="B45" s="100" t="s">
        <v>6</v>
      </c>
      <c r="C45" s="101" t="s">
        <v>63</v>
      </c>
      <c r="D45" s="185" t="s">
        <v>289</v>
      </c>
      <c r="E45" s="189"/>
      <c r="F45" s="189"/>
      <c r="G45" s="190"/>
      <c r="H45" s="96">
        <v>60000</v>
      </c>
      <c r="I45" s="102">
        <v>187597.56</v>
      </c>
      <c r="J45" s="103">
        <v>0</v>
      </c>
      <c r="K45" s="117" t="str">
        <f t="shared" si="0"/>
        <v>91611105030000000120</v>
      </c>
      <c r="L45" s="105" t="s">
        <v>290</v>
      </c>
    </row>
    <row r="46" spans="1:12" s="84" customFormat="1" ht="51.6">
      <c r="A46" s="79" t="s">
        <v>291</v>
      </c>
      <c r="B46" s="78" t="s">
        <v>6</v>
      </c>
      <c r="C46" s="120" t="s">
        <v>63</v>
      </c>
      <c r="D46" s="187" t="s">
        <v>292</v>
      </c>
      <c r="E46" s="191"/>
      <c r="F46" s="191"/>
      <c r="G46" s="192"/>
      <c r="H46" s="80">
        <v>60000</v>
      </c>
      <c r="I46" s="81">
        <v>187597.56</v>
      </c>
      <c r="J46" s="82">
        <f>IF(IF(H46="",0,H46)=0,0,(IF(H46&gt;0,IF(I46&gt;H46,0,H46-I46),IF(I46&gt;H46,H46-I46,0))))</f>
        <v>0</v>
      </c>
      <c r="K46" s="118" t="str">
        <f t="shared" si="0"/>
        <v>91611105035100000120</v>
      </c>
      <c r="L46" s="83" t="str">
        <f>C46 &amp; D46 &amp; G46</f>
        <v>91611105035100000120</v>
      </c>
    </row>
    <row r="47" spans="1:12" s="84" customFormat="1" ht="21">
      <c r="A47" s="99" t="s">
        <v>293</v>
      </c>
      <c r="B47" s="100" t="s">
        <v>6</v>
      </c>
      <c r="C47" s="101" t="s">
        <v>63</v>
      </c>
      <c r="D47" s="185" t="s">
        <v>294</v>
      </c>
      <c r="E47" s="189"/>
      <c r="F47" s="189"/>
      <c r="G47" s="190"/>
      <c r="H47" s="96">
        <v>15000</v>
      </c>
      <c r="I47" s="102">
        <v>20660.3</v>
      </c>
      <c r="J47" s="103">
        <v>0</v>
      </c>
      <c r="K47" s="117" t="str">
        <f t="shared" si="0"/>
        <v>91611300000000000000</v>
      </c>
      <c r="L47" s="105" t="s">
        <v>295</v>
      </c>
    </row>
    <row r="48" spans="1:12" s="84" customFormat="1">
      <c r="A48" s="99" t="s">
        <v>296</v>
      </c>
      <c r="B48" s="100" t="s">
        <v>6</v>
      </c>
      <c r="C48" s="101" t="s">
        <v>63</v>
      </c>
      <c r="D48" s="185" t="s">
        <v>297</v>
      </c>
      <c r="E48" s="189"/>
      <c r="F48" s="189"/>
      <c r="G48" s="190"/>
      <c r="H48" s="96">
        <v>15000</v>
      </c>
      <c r="I48" s="102">
        <v>20660.3</v>
      </c>
      <c r="J48" s="103">
        <v>0</v>
      </c>
      <c r="K48" s="117" t="str">
        <f t="shared" si="0"/>
        <v>91611302000000000130</v>
      </c>
      <c r="L48" s="105" t="s">
        <v>298</v>
      </c>
    </row>
    <row r="49" spans="1:12" s="84" customFormat="1" ht="21">
      <c r="A49" s="99" t="s">
        <v>299</v>
      </c>
      <c r="B49" s="100" t="s">
        <v>6</v>
      </c>
      <c r="C49" s="101" t="s">
        <v>63</v>
      </c>
      <c r="D49" s="185" t="s">
        <v>300</v>
      </c>
      <c r="E49" s="189"/>
      <c r="F49" s="189"/>
      <c r="G49" s="190"/>
      <c r="H49" s="96">
        <v>15000</v>
      </c>
      <c r="I49" s="102">
        <v>20660.3</v>
      </c>
      <c r="J49" s="103">
        <v>0</v>
      </c>
      <c r="K49" s="117" t="str">
        <f t="shared" ref="K49:K69" si="1">C49 &amp; D49 &amp; G49</f>
        <v>91611302060000000130</v>
      </c>
      <c r="L49" s="105" t="s">
        <v>301</v>
      </c>
    </row>
    <row r="50" spans="1:12" s="84" customFormat="1" ht="31.2">
      <c r="A50" s="79" t="s">
        <v>302</v>
      </c>
      <c r="B50" s="78" t="s">
        <v>6</v>
      </c>
      <c r="C50" s="120" t="s">
        <v>63</v>
      </c>
      <c r="D50" s="187" t="s">
        <v>303</v>
      </c>
      <c r="E50" s="191"/>
      <c r="F50" s="191"/>
      <c r="G50" s="192"/>
      <c r="H50" s="80">
        <v>15000</v>
      </c>
      <c r="I50" s="81">
        <v>20660.3</v>
      </c>
      <c r="J50" s="82">
        <f>IF(IF(H50="",0,H50)=0,0,(IF(H50&gt;0,IF(I50&gt;H50,0,H50-I50),IF(I50&gt;H50,H50-I50,0))))</f>
        <v>0</v>
      </c>
      <c r="K50" s="118" t="str">
        <f t="shared" si="1"/>
        <v>91611302065100000130</v>
      </c>
      <c r="L50" s="83" t="str">
        <f>C50 &amp; D50 &amp; G50</f>
        <v>91611302065100000130</v>
      </c>
    </row>
    <row r="51" spans="1:12" s="84" customFormat="1">
      <c r="A51" s="99" t="s">
        <v>304</v>
      </c>
      <c r="B51" s="100" t="s">
        <v>6</v>
      </c>
      <c r="C51" s="101" t="s">
        <v>63</v>
      </c>
      <c r="D51" s="185" t="s">
        <v>305</v>
      </c>
      <c r="E51" s="189"/>
      <c r="F51" s="189"/>
      <c r="G51" s="190"/>
      <c r="H51" s="96">
        <v>8143658</v>
      </c>
      <c r="I51" s="102">
        <v>7100982.5899999999</v>
      </c>
      <c r="J51" s="103">
        <v>1042674.81</v>
      </c>
      <c r="K51" s="117" t="str">
        <f t="shared" si="1"/>
        <v>91620000000000000000</v>
      </c>
      <c r="L51" s="105" t="s">
        <v>306</v>
      </c>
    </row>
    <row r="52" spans="1:12" s="84" customFormat="1" ht="21">
      <c r="A52" s="99" t="s">
        <v>307</v>
      </c>
      <c r="B52" s="100" t="s">
        <v>6</v>
      </c>
      <c r="C52" s="101" t="s">
        <v>63</v>
      </c>
      <c r="D52" s="185" t="s">
        <v>308</v>
      </c>
      <c r="E52" s="189"/>
      <c r="F52" s="189"/>
      <c r="G52" s="190"/>
      <c r="H52" s="96">
        <v>8143658</v>
      </c>
      <c r="I52" s="102">
        <v>7100983.1900000004</v>
      </c>
      <c r="J52" s="103">
        <v>1042674.81</v>
      </c>
      <c r="K52" s="117" t="str">
        <f t="shared" si="1"/>
        <v>91620200000000000000</v>
      </c>
      <c r="L52" s="105" t="s">
        <v>309</v>
      </c>
    </row>
    <row r="53" spans="1:12" s="84" customFormat="1">
      <c r="A53" s="99" t="s">
        <v>310</v>
      </c>
      <c r="B53" s="100" t="s">
        <v>6</v>
      </c>
      <c r="C53" s="101" t="s">
        <v>63</v>
      </c>
      <c r="D53" s="185" t="s">
        <v>311</v>
      </c>
      <c r="E53" s="189"/>
      <c r="F53" s="189"/>
      <c r="G53" s="190"/>
      <c r="H53" s="96">
        <v>5500074</v>
      </c>
      <c r="I53" s="102">
        <v>5125974</v>
      </c>
      <c r="J53" s="103">
        <v>374100</v>
      </c>
      <c r="K53" s="117" t="str">
        <f t="shared" si="1"/>
        <v>91620210000000000150</v>
      </c>
      <c r="L53" s="105" t="s">
        <v>312</v>
      </c>
    </row>
    <row r="54" spans="1:12" s="84" customFormat="1" ht="31.2">
      <c r="A54" s="99" t="s">
        <v>313</v>
      </c>
      <c r="B54" s="100" t="s">
        <v>6</v>
      </c>
      <c r="C54" s="101" t="s">
        <v>63</v>
      </c>
      <c r="D54" s="185" t="s">
        <v>314</v>
      </c>
      <c r="E54" s="189"/>
      <c r="F54" s="189"/>
      <c r="G54" s="190"/>
      <c r="H54" s="96">
        <v>5500074</v>
      </c>
      <c r="I54" s="102">
        <v>5125974</v>
      </c>
      <c r="J54" s="103">
        <v>374100</v>
      </c>
      <c r="K54" s="117" t="str">
        <f t="shared" si="1"/>
        <v>91620216001000000150</v>
      </c>
      <c r="L54" s="105" t="s">
        <v>315</v>
      </c>
    </row>
    <row r="55" spans="1:12" s="84" customFormat="1" ht="31.2">
      <c r="A55" s="79" t="s">
        <v>316</v>
      </c>
      <c r="B55" s="78" t="s">
        <v>6</v>
      </c>
      <c r="C55" s="120" t="s">
        <v>63</v>
      </c>
      <c r="D55" s="187" t="s">
        <v>317</v>
      </c>
      <c r="E55" s="191"/>
      <c r="F55" s="191"/>
      <c r="G55" s="192"/>
      <c r="H55" s="80">
        <v>5500074</v>
      </c>
      <c r="I55" s="81">
        <v>5125974</v>
      </c>
      <c r="J55" s="82">
        <f>IF(IF(H55="",0,H55)=0,0,(IF(H55&gt;0,IF(I55&gt;H55,0,H55-I55),IF(I55&gt;H55,H55-I55,0))))</f>
        <v>374100</v>
      </c>
      <c r="K55" s="118" t="str">
        <f t="shared" si="1"/>
        <v>91620216001100000150</v>
      </c>
      <c r="L55" s="83" t="str">
        <f>C55 &amp; D55 &amp; G55</f>
        <v>91620216001100000150</v>
      </c>
    </row>
    <row r="56" spans="1:12" s="84" customFormat="1" ht="21">
      <c r="A56" s="99" t="s">
        <v>318</v>
      </c>
      <c r="B56" s="100" t="s">
        <v>6</v>
      </c>
      <c r="C56" s="101" t="s">
        <v>63</v>
      </c>
      <c r="D56" s="185" t="s">
        <v>319</v>
      </c>
      <c r="E56" s="189"/>
      <c r="F56" s="189"/>
      <c r="G56" s="190"/>
      <c r="H56" s="96">
        <v>900000</v>
      </c>
      <c r="I56" s="102">
        <v>900000</v>
      </c>
      <c r="J56" s="103">
        <v>0</v>
      </c>
      <c r="K56" s="117" t="str">
        <f t="shared" si="1"/>
        <v>91620220000000000150</v>
      </c>
      <c r="L56" s="105" t="s">
        <v>320</v>
      </c>
    </row>
    <row r="57" spans="1:12" s="84" customFormat="1">
      <c r="A57" s="99" t="s">
        <v>321</v>
      </c>
      <c r="B57" s="100" t="s">
        <v>6</v>
      </c>
      <c r="C57" s="101" t="s">
        <v>63</v>
      </c>
      <c r="D57" s="185" t="s">
        <v>322</v>
      </c>
      <c r="E57" s="189"/>
      <c r="F57" s="189"/>
      <c r="G57" s="190"/>
      <c r="H57" s="96">
        <v>900000</v>
      </c>
      <c r="I57" s="102">
        <v>900000</v>
      </c>
      <c r="J57" s="103">
        <v>0</v>
      </c>
      <c r="K57" s="117" t="str">
        <f t="shared" si="1"/>
        <v>91620229999000000150</v>
      </c>
      <c r="L57" s="105" t="s">
        <v>323</v>
      </c>
    </row>
    <row r="58" spans="1:12" s="84" customFormat="1">
      <c r="A58" s="79" t="s">
        <v>324</v>
      </c>
      <c r="B58" s="78" t="s">
        <v>6</v>
      </c>
      <c r="C58" s="120" t="s">
        <v>63</v>
      </c>
      <c r="D58" s="187" t="s">
        <v>325</v>
      </c>
      <c r="E58" s="191"/>
      <c r="F58" s="191"/>
      <c r="G58" s="192"/>
      <c r="H58" s="80">
        <v>900000</v>
      </c>
      <c r="I58" s="81">
        <v>900000</v>
      </c>
      <c r="J58" s="82">
        <f>IF(IF(H58="",0,H58)=0,0,(IF(H58&gt;0,IF(I58&gt;H58,0,H58-I58),IF(I58&gt;H58,H58-I58,0))))</f>
        <v>0</v>
      </c>
      <c r="K58" s="118" t="str">
        <f t="shared" si="1"/>
        <v>91620229999100000150</v>
      </c>
      <c r="L58" s="83" t="str">
        <f>C58 &amp; D58 &amp; G58</f>
        <v>91620229999100000150</v>
      </c>
    </row>
    <row r="59" spans="1:12" s="84" customFormat="1" ht="21">
      <c r="A59" s="99" t="s">
        <v>326</v>
      </c>
      <c r="B59" s="100" t="s">
        <v>6</v>
      </c>
      <c r="C59" s="101" t="s">
        <v>63</v>
      </c>
      <c r="D59" s="185" t="s">
        <v>327</v>
      </c>
      <c r="E59" s="189"/>
      <c r="F59" s="189"/>
      <c r="G59" s="190"/>
      <c r="H59" s="96">
        <v>275700</v>
      </c>
      <c r="I59" s="102">
        <v>197765.19</v>
      </c>
      <c r="J59" s="103">
        <v>77934.81</v>
      </c>
      <c r="K59" s="117" t="str">
        <f t="shared" si="1"/>
        <v>91620230000000000150</v>
      </c>
      <c r="L59" s="105" t="s">
        <v>328</v>
      </c>
    </row>
    <row r="60" spans="1:12" s="84" customFormat="1" ht="21">
      <c r="A60" s="99" t="s">
        <v>329</v>
      </c>
      <c r="B60" s="100" t="s">
        <v>6</v>
      </c>
      <c r="C60" s="101" t="s">
        <v>63</v>
      </c>
      <c r="D60" s="185" t="s">
        <v>330</v>
      </c>
      <c r="E60" s="189"/>
      <c r="F60" s="189"/>
      <c r="G60" s="190"/>
      <c r="H60" s="96">
        <v>25400</v>
      </c>
      <c r="I60" s="102">
        <v>0</v>
      </c>
      <c r="J60" s="103">
        <v>25400</v>
      </c>
      <c r="K60" s="117" t="str">
        <f t="shared" si="1"/>
        <v>91620230024000000150</v>
      </c>
      <c r="L60" s="105" t="s">
        <v>331</v>
      </c>
    </row>
    <row r="61" spans="1:12" s="84" customFormat="1" ht="21">
      <c r="A61" s="79" t="s">
        <v>332</v>
      </c>
      <c r="B61" s="78" t="s">
        <v>6</v>
      </c>
      <c r="C61" s="120" t="s">
        <v>63</v>
      </c>
      <c r="D61" s="187" t="s">
        <v>333</v>
      </c>
      <c r="E61" s="191"/>
      <c r="F61" s="191"/>
      <c r="G61" s="192"/>
      <c r="H61" s="80">
        <v>25400</v>
      </c>
      <c r="I61" s="81">
        <v>0</v>
      </c>
      <c r="J61" s="82">
        <f>IF(IF(H61="",0,H61)=0,0,(IF(H61&gt;0,IF(I61&gt;H61,0,H61-I61),IF(I61&gt;H61,H61-I61,0))))</f>
        <v>25400</v>
      </c>
      <c r="K61" s="118" t="str">
        <f t="shared" si="1"/>
        <v>91620230024100000150</v>
      </c>
      <c r="L61" s="83" t="str">
        <f>C61 &amp; D61 &amp; G61</f>
        <v>91620230024100000150</v>
      </c>
    </row>
    <row r="62" spans="1:12" s="84" customFormat="1" ht="21">
      <c r="A62" s="99" t="s">
        <v>334</v>
      </c>
      <c r="B62" s="100" t="s">
        <v>6</v>
      </c>
      <c r="C62" s="101" t="s">
        <v>63</v>
      </c>
      <c r="D62" s="185" t="s">
        <v>335</v>
      </c>
      <c r="E62" s="189"/>
      <c r="F62" s="189"/>
      <c r="G62" s="190"/>
      <c r="H62" s="96">
        <v>250300</v>
      </c>
      <c r="I62" s="102">
        <v>197765.19</v>
      </c>
      <c r="J62" s="103">
        <v>52534.81</v>
      </c>
      <c r="K62" s="117" t="str">
        <f t="shared" si="1"/>
        <v>91620235118000000150</v>
      </c>
      <c r="L62" s="105" t="s">
        <v>336</v>
      </c>
    </row>
    <row r="63" spans="1:12" s="84" customFormat="1" ht="31.2">
      <c r="A63" s="79" t="s">
        <v>337</v>
      </c>
      <c r="B63" s="78" t="s">
        <v>6</v>
      </c>
      <c r="C63" s="120" t="s">
        <v>63</v>
      </c>
      <c r="D63" s="187" t="s">
        <v>338</v>
      </c>
      <c r="E63" s="191"/>
      <c r="F63" s="191"/>
      <c r="G63" s="192"/>
      <c r="H63" s="80">
        <v>250300</v>
      </c>
      <c r="I63" s="81">
        <v>197765.19</v>
      </c>
      <c r="J63" s="82">
        <f>IF(IF(H63="",0,H63)=0,0,(IF(H63&gt;0,IF(I63&gt;H63,0,H63-I63),IF(I63&gt;H63,H63-I63,0))))</f>
        <v>52534.81</v>
      </c>
      <c r="K63" s="118" t="str">
        <f t="shared" si="1"/>
        <v>91620235118100000150</v>
      </c>
      <c r="L63" s="83" t="str">
        <f>C63 &amp; D63 &amp; G63</f>
        <v>91620235118100000150</v>
      </c>
    </row>
    <row r="64" spans="1:12" s="84" customFormat="1">
      <c r="A64" s="99" t="s">
        <v>219</v>
      </c>
      <c r="B64" s="100" t="s">
        <v>6</v>
      </c>
      <c r="C64" s="101" t="s">
        <v>63</v>
      </c>
      <c r="D64" s="185" t="s">
        <v>339</v>
      </c>
      <c r="E64" s="189"/>
      <c r="F64" s="189"/>
      <c r="G64" s="190"/>
      <c r="H64" s="96">
        <v>1467884</v>
      </c>
      <c r="I64" s="102">
        <v>877244</v>
      </c>
      <c r="J64" s="103">
        <v>590640</v>
      </c>
      <c r="K64" s="117" t="str">
        <f t="shared" si="1"/>
        <v>91620240000000000150</v>
      </c>
      <c r="L64" s="105" t="s">
        <v>340</v>
      </c>
    </row>
    <row r="65" spans="1:12" s="84" customFormat="1" ht="41.4">
      <c r="A65" s="99" t="s">
        <v>341</v>
      </c>
      <c r="B65" s="100" t="s">
        <v>6</v>
      </c>
      <c r="C65" s="101" t="s">
        <v>63</v>
      </c>
      <c r="D65" s="185" t="s">
        <v>342</v>
      </c>
      <c r="E65" s="189"/>
      <c r="F65" s="189"/>
      <c r="G65" s="190"/>
      <c r="H65" s="96">
        <v>1467884</v>
      </c>
      <c r="I65" s="102">
        <v>877244</v>
      </c>
      <c r="J65" s="103">
        <v>590640</v>
      </c>
      <c r="K65" s="117" t="str">
        <f t="shared" si="1"/>
        <v>91620240014000000150</v>
      </c>
      <c r="L65" s="105" t="s">
        <v>343</v>
      </c>
    </row>
    <row r="66" spans="1:12" s="84" customFormat="1" ht="51.6">
      <c r="A66" s="79" t="s">
        <v>344</v>
      </c>
      <c r="B66" s="78" t="s">
        <v>6</v>
      </c>
      <c r="C66" s="120" t="s">
        <v>63</v>
      </c>
      <c r="D66" s="187" t="s">
        <v>345</v>
      </c>
      <c r="E66" s="191"/>
      <c r="F66" s="191"/>
      <c r="G66" s="192"/>
      <c r="H66" s="80">
        <v>1467884</v>
      </c>
      <c r="I66" s="81">
        <v>877244</v>
      </c>
      <c r="J66" s="82">
        <f>IF(IF(H66="",0,H66)=0,0,(IF(H66&gt;0,IF(I66&gt;H66,0,H66-I66),IF(I66&gt;H66,H66-I66,0))))</f>
        <v>590640</v>
      </c>
      <c r="K66" s="118" t="str">
        <f t="shared" si="1"/>
        <v>91620240014100000150</v>
      </c>
      <c r="L66" s="83" t="str">
        <f>C66 &amp; D66 &amp; G66</f>
        <v>91620240014100000150</v>
      </c>
    </row>
    <row r="67" spans="1:12" s="84" customFormat="1" ht="31.2">
      <c r="A67" s="99" t="s">
        <v>346</v>
      </c>
      <c r="B67" s="100" t="s">
        <v>6</v>
      </c>
      <c r="C67" s="101" t="s">
        <v>63</v>
      </c>
      <c r="D67" s="185" t="s">
        <v>347</v>
      </c>
      <c r="E67" s="189"/>
      <c r="F67" s="189"/>
      <c r="G67" s="190"/>
      <c r="H67" s="96">
        <v>0</v>
      </c>
      <c r="I67" s="102">
        <v>-0.6</v>
      </c>
      <c r="J67" s="103">
        <v>0</v>
      </c>
      <c r="K67" s="117" t="str">
        <f t="shared" si="1"/>
        <v>91621900000000000000</v>
      </c>
      <c r="L67" s="105" t="s">
        <v>348</v>
      </c>
    </row>
    <row r="68" spans="1:12" s="84" customFormat="1" ht="31.2">
      <c r="A68" s="99" t="s">
        <v>349</v>
      </c>
      <c r="B68" s="100" t="s">
        <v>6</v>
      </c>
      <c r="C68" s="101" t="s">
        <v>63</v>
      </c>
      <c r="D68" s="185" t="s">
        <v>350</v>
      </c>
      <c r="E68" s="189"/>
      <c r="F68" s="189"/>
      <c r="G68" s="190"/>
      <c r="H68" s="96">
        <v>0</v>
      </c>
      <c r="I68" s="102">
        <v>-0.6</v>
      </c>
      <c r="J68" s="103">
        <v>0</v>
      </c>
      <c r="K68" s="117" t="str">
        <f t="shared" si="1"/>
        <v>91621900000100000150</v>
      </c>
      <c r="L68" s="105" t="s">
        <v>351</v>
      </c>
    </row>
    <row r="69" spans="1:12" s="84" customFormat="1" ht="31.2">
      <c r="A69" s="79" t="s">
        <v>352</v>
      </c>
      <c r="B69" s="78" t="s">
        <v>6</v>
      </c>
      <c r="C69" s="120" t="s">
        <v>63</v>
      </c>
      <c r="D69" s="187" t="s">
        <v>353</v>
      </c>
      <c r="E69" s="191"/>
      <c r="F69" s="191"/>
      <c r="G69" s="192"/>
      <c r="H69" s="80">
        <v>0</v>
      </c>
      <c r="I69" s="81">
        <v>-0.6</v>
      </c>
      <c r="J69" s="82">
        <f>IF(IF(H69="",0,H69)=0,0,(IF(H69&gt;0,IF(I69&gt;H69,0,H69-I69),IF(I69&gt;H69,H69-I69,0))))</f>
        <v>0</v>
      </c>
      <c r="K69" s="118" t="str">
        <f t="shared" si="1"/>
        <v>91621960010100000150</v>
      </c>
      <c r="L69" s="83" t="str">
        <f>C69 &amp; D69 &amp; G69</f>
        <v>91621960010100000150</v>
      </c>
    </row>
    <row r="70" spans="1:12" ht="3.75" hidden="1" customHeight="1" thickBot="1">
      <c r="A70" s="15"/>
      <c r="B70" s="27"/>
      <c r="C70" s="19"/>
      <c r="D70" s="28"/>
      <c r="E70" s="28"/>
      <c r="F70" s="28"/>
      <c r="G70" s="28"/>
      <c r="H70" s="36"/>
      <c r="I70" s="37"/>
      <c r="J70" s="51"/>
      <c r="K70" s="115"/>
    </row>
    <row r="71" spans="1:12">
      <c r="A71" s="20"/>
      <c r="B71" s="21"/>
      <c r="C71" s="22"/>
      <c r="D71" s="22"/>
      <c r="E71" s="22"/>
      <c r="F71" s="22"/>
      <c r="G71" s="22"/>
      <c r="H71" s="23"/>
      <c r="I71" s="23"/>
      <c r="J71" s="22"/>
      <c r="K71" s="22"/>
    </row>
    <row r="72" spans="1:12" ht="12.75" customHeight="1">
      <c r="A72" s="175" t="s">
        <v>24</v>
      </c>
      <c r="B72" s="175"/>
      <c r="C72" s="175"/>
      <c r="D72" s="175"/>
      <c r="E72" s="175"/>
      <c r="F72" s="175"/>
      <c r="G72" s="175"/>
      <c r="H72" s="175"/>
      <c r="I72" s="175"/>
      <c r="J72" s="175"/>
      <c r="K72" s="112"/>
    </row>
    <row r="73" spans="1:12">
      <c r="A73" s="8"/>
      <c r="B73" s="8"/>
      <c r="C73" s="9"/>
      <c r="D73" s="9"/>
      <c r="E73" s="9"/>
      <c r="F73" s="9"/>
      <c r="G73" s="9"/>
      <c r="H73" s="10"/>
      <c r="I73" s="10"/>
      <c r="J73" s="33" t="s">
        <v>20</v>
      </c>
      <c r="K73" s="33"/>
    </row>
    <row r="74" spans="1:12" ht="12.75" customHeight="1">
      <c r="A74" s="179" t="s">
        <v>39</v>
      </c>
      <c r="B74" s="179" t="s">
        <v>40</v>
      </c>
      <c r="C74" s="154" t="s">
        <v>44</v>
      </c>
      <c r="D74" s="155"/>
      <c r="E74" s="155"/>
      <c r="F74" s="155"/>
      <c r="G74" s="156"/>
      <c r="H74" s="179" t="s">
        <v>42</v>
      </c>
      <c r="I74" s="179" t="s">
        <v>23</v>
      </c>
      <c r="J74" s="179" t="s">
        <v>43</v>
      </c>
      <c r="K74" s="113"/>
    </row>
    <row r="75" spans="1:12">
      <c r="A75" s="180"/>
      <c r="B75" s="180"/>
      <c r="C75" s="157"/>
      <c r="D75" s="158"/>
      <c r="E75" s="158"/>
      <c r="F75" s="158"/>
      <c r="G75" s="159"/>
      <c r="H75" s="180"/>
      <c r="I75" s="180"/>
      <c r="J75" s="180"/>
      <c r="K75" s="113"/>
    </row>
    <row r="76" spans="1:12">
      <c r="A76" s="181"/>
      <c r="B76" s="181"/>
      <c r="C76" s="160"/>
      <c r="D76" s="161"/>
      <c r="E76" s="161"/>
      <c r="F76" s="161"/>
      <c r="G76" s="162"/>
      <c r="H76" s="181"/>
      <c r="I76" s="181"/>
      <c r="J76" s="181"/>
      <c r="K76" s="113"/>
    </row>
    <row r="77" spans="1:12" ht="13.8" thickBot="1">
      <c r="A77" s="70">
        <v>1</v>
      </c>
      <c r="B77" s="12">
        <v>2</v>
      </c>
      <c r="C77" s="166">
        <v>3</v>
      </c>
      <c r="D77" s="167"/>
      <c r="E77" s="167"/>
      <c r="F77" s="167"/>
      <c r="G77" s="168"/>
      <c r="H77" s="13" t="s">
        <v>2</v>
      </c>
      <c r="I77" s="13" t="s">
        <v>25</v>
      </c>
      <c r="J77" s="13" t="s">
        <v>26</v>
      </c>
      <c r="K77" s="114"/>
    </row>
    <row r="78" spans="1:12">
      <c r="A78" s="71" t="s">
        <v>5</v>
      </c>
      <c r="B78" s="38" t="s">
        <v>7</v>
      </c>
      <c r="C78" s="151" t="s">
        <v>17</v>
      </c>
      <c r="D78" s="152"/>
      <c r="E78" s="152"/>
      <c r="F78" s="152"/>
      <c r="G78" s="153"/>
      <c r="H78" s="52">
        <v>12837658</v>
      </c>
      <c r="I78" s="52">
        <v>11564201.869999999</v>
      </c>
      <c r="J78" s="104">
        <v>1273456.1299999999</v>
      </c>
    </row>
    <row r="79" spans="1:12" ht="12.75" customHeight="1">
      <c r="A79" s="73" t="s">
        <v>4</v>
      </c>
      <c r="B79" s="50"/>
      <c r="C79" s="176"/>
      <c r="D79" s="177"/>
      <c r="E79" s="177"/>
      <c r="F79" s="177"/>
      <c r="G79" s="178"/>
      <c r="H79" s="59"/>
      <c r="I79" s="60"/>
      <c r="J79" s="61"/>
    </row>
    <row r="80" spans="1:12" s="84" customFormat="1">
      <c r="A80" s="99"/>
      <c r="B80" s="100" t="s">
        <v>7</v>
      </c>
      <c r="C80" s="101" t="s">
        <v>63</v>
      </c>
      <c r="D80" s="123" t="s">
        <v>92</v>
      </c>
      <c r="E80" s="185" t="s">
        <v>93</v>
      </c>
      <c r="F80" s="186"/>
      <c r="G80" s="128" t="s">
        <v>94</v>
      </c>
      <c r="H80" s="96">
        <v>12837658</v>
      </c>
      <c r="I80" s="102">
        <v>11564201.869999999</v>
      </c>
      <c r="J80" s="103">
        <v>1273456.1299999999</v>
      </c>
      <c r="K80" s="117" t="str">
        <f t="shared" ref="K80:K111" si="2">C80 &amp; D80 &amp;E80 &amp; F80 &amp; G80</f>
        <v>91600000000000000000</v>
      </c>
      <c r="L80" s="106" t="s">
        <v>69</v>
      </c>
    </row>
    <row r="81" spans="1:12" s="84" customFormat="1">
      <c r="A81" s="99" t="s">
        <v>95</v>
      </c>
      <c r="B81" s="100" t="s">
        <v>7</v>
      </c>
      <c r="C81" s="101" t="s">
        <v>63</v>
      </c>
      <c r="D81" s="123" t="s">
        <v>97</v>
      </c>
      <c r="E81" s="185" t="s">
        <v>93</v>
      </c>
      <c r="F81" s="186"/>
      <c r="G81" s="128" t="s">
        <v>94</v>
      </c>
      <c r="H81" s="96">
        <v>2979814</v>
      </c>
      <c r="I81" s="102">
        <v>2562571.23</v>
      </c>
      <c r="J81" s="103">
        <v>417242.77</v>
      </c>
      <c r="K81" s="117" t="str">
        <f t="shared" si="2"/>
        <v>91601000000000000000</v>
      </c>
      <c r="L81" s="106" t="s">
        <v>96</v>
      </c>
    </row>
    <row r="82" spans="1:12" s="84" customFormat="1" ht="31.2">
      <c r="A82" s="99" t="s">
        <v>98</v>
      </c>
      <c r="B82" s="100" t="s">
        <v>7</v>
      </c>
      <c r="C82" s="101" t="s">
        <v>63</v>
      </c>
      <c r="D82" s="123" t="s">
        <v>100</v>
      </c>
      <c r="E82" s="185" t="s">
        <v>93</v>
      </c>
      <c r="F82" s="186"/>
      <c r="G82" s="128" t="s">
        <v>94</v>
      </c>
      <c r="H82" s="96">
        <v>2962814</v>
      </c>
      <c r="I82" s="102">
        <v>2562571.23</v>
      </c>
      <c r="J82" s="103">
        <v>400242.77</v>
      </c>
      <c r="K82" s="117" t="str">
        <f t="shared" si="2"/>
        <v>91601040000000000000</v>
      </c>
      <c r="L82" s="106" t="s">
        <v>99</v>
      </c>
    </row>
    <row r="83" spans="1:12" s="84" customFormat="1">
      <c r="A83" s="99"/>
      <c r="B83" s="100" t="s">
        <v>7</v>
      </c>
      <c r="C83" s="101" t="s">
        <v>63</v>
      </c>
      <c r="D83" s="123" t="s">
        <v>100</v>
      </c>
      <c r="E83" s="185" t="s">
        <v>102</v>
      </c>
      <c r="F83" s="186"/>
      <c r="G83" s="128" t="s">
        <v>94</v>
      </c>
      <c r="H83" s="96">
        <v>950000</v>
      </c>
      <c r="I83" s="102">
        <v>832795.62</v>
      </c>
      <c r="J83" s="103">
        <v>117204.38</v>
      </c>
      <c r="K83" s="117" t="str">
        <f t="shared" si="2"/>
        <v>91601049990000410000</v>
      </c>
      <c r="L83" s="106" t="s">
        <v>101</v>
      </c>
    </row>
    <row r="84" spans="1:12" s="84" customFormat="1" ht="41.4">
      <c r="A84" s="99" t="s">
        <v>103</v>
      </c>
      <c r="B84" s="100" t="s">
        <v>7</v>
      </c>
      <c r="C84" s="101" t="s">
        <v>63</v>
      </c>
      <c r="D84" s="123" t="s">
        <v>100</v>
      </c>
      <c r="E84" s="185" t="s">
        <v>102</v>
      </c>
      <c r="F84" s="186"/>
      <c r="G84" s="128" t="s">
        <v>105</v>
      </c>
      <c r="H84" s="96">
        <v>950000</v>
      </c>
      <c r="I84" s="102">
        <v>832795.62</v>
      </c>
      <c r="J84" s="103">
        <v>117204.38</v>
      </c>
      <c r="K84" s="117" t="str">
        <f t="shared" si="2"/>
        <v>91601049990000410100</v>
      </c>
      <c r="L84" s="106" t="s">
        <v>104</v>
      </c>
    </row>
    <row r="85" spans="1:12" s="84" customFormat="1" ht="21">
      <c r="A85" s="99" t="s">
        <v>106</v>
      </c>
      <c r="B85" s="100" t="s">
        <v>7</v>
      </c>
      <c r="C85" s="101" t="s">
        <v>63</v>
      </c>
      <c r="D85" s="123" t="s">
        <v>100</v>
      </c>
      <c r="E85" s="185" t="s">
        <v>102</v>
      </c>
      <c r="F85" s="186"/>
      <c r="G85" s="128" t="s">
        <v>108</v>
      </c>
      <c r="H85" s="96">
        <v>950000</v>
      </c>
      <c r="I85" s="102">
        <v>832795.62</v>
      </c>
      <c r="J85" s="103">
        <v>117204.38</v>
      </c>
      <c r="K85" s="117" t="str">
        <f t="shared" si="2"/>
        <v>91601049990000410120</v>
      </c>
      <c r="L85" s="106" t="s">
        <v>107</v>
      </c>
    </row>
    <row r="86" spans="1:12" s="84" customFormat="1">
      <c r="A86" s="79" t="s">
        <v>109</v>
      </c>
      <c r="B86" s="78" t="s">
        <v>7</v>
      </c>
      <c r="C86" s="120" t="s">
        <v>63</v>
      </c>
      <c r="D86" s="124" t="s">
        <v>100</v>
      </c>
      <c r="E86" s="187" t="s">
        <v>102</v>
      </c>
      <c r="F86" s="188"/>
      <c r="G86" s="121" t="s">
        <v>110</v>
      </c>
      <c r="H86" s="80">
        <v>732000</v>
      </c>
      <c r="I86" s="81">
        <v>642516.77</v>
      </c>
      <c r="J86" s="82">
        <f>IF(IF(H86="",0,H86)=0,0,(IF(H86&gt;0,IF(I86&gt;H86,0,H86-I86),IF(I86&gt;H86,H86-I86,0))))</f>
        <v>89483.23</v>
      </c>
      <c r="K86" s="117" t="str">
        <f t="shared" si="2"/>
        <v>91601049990000410121</v>
      </c>
      <c r="L86" s="83" t="str">
        <f>C86 &amp; D86 &amp;E86 &amp; F86 &amp; G86</f>
        <v>91601049990000410121</v>
      </c>
    </row>
    <row r="87" spans="1:12" s="84" customFormat="1" ht="31.2">
      <c r="A87" s="79" t="s">
        <v>111</v>
      </c>
      <c r="B87" s="78" t="s">
        <v>7</v>
      </c>
      <c r="C87" s="120" t="s">
        <v>63</v>
      </c>
      <c r="D87" s="124" t="s">
        <v>100</v>
      </c>
      <c r="E87" s="187" t="s">
        <v>102</v>
      </c>
      <c r="F87" s="188"/>
      <c r="G87" s="121" t="s">
        <v>112</v>
      </c>
      <c r="H87" s="80">
        <v>218000</v>
      </c>
      <c r="I87" s="81">
        <v>190278.85</v>
      </c>
      <c r="J87" s="82">
        <f>IF(IF(H87="",0,H87)=0,0,(IF(H87&gt;0,IF(I87&gt;H87,0,H87-I87),IF(I87&gt;H87,H87-I87,0))))</f>
        <v>27721.15</v>
      </c>
      <c r="K87" s="117" t="str">
        <f t="shared" si="2"/>
        <v>91601049990000410129</v>
      </c>
      <c r="L87" s="83" t="str">
        <f>C87 &amp; D87 &amp;E87 &amp; F87 &amp; G87</f>
        <v>91601049990000410129</v>
      </c>
    </row>
    <row r="88" spans="1:12" s="84" customFormat="1">
      <c r="A88" s="99"/>
      <c r="B88" s="100" t="s">
        <v>7</v>
      </c>
      <c r="C88" s="101" t="s">
        <v>63</v>
      </c>
      <c r="D88" s="123" t="s">
        <v>100</v>
      </c>
      <c r="E88" s="185" t="s">
        <v>114</v>
      </c>
      <c r="F88" s="186"/>
      <c r="G88" s="128" t="s">
        <v>94</v>
      </c>
      <c r="H88" s="96">
        <v>2012814</v>
      </c>
      <c r="I88" s="102">
        <v>1729775.61</v>
      </c>
      <c r="J88" s="103">
        <v>283038.39</v>
      </c>
      <c r="K88" s="117" t="str">
        <f t="shared" si="2"/>
        <v>91601049990090019000</v>
      </c>
      <c r="L88" s="106" t="s">
        <v>113</v>
      </c>
    </row>
    <row r="89" spans="1:12" s="84" customFormat="1" ht="41.4">
      <c r="A89" s="99" t="s">
        <v>103</v>
      </c>
      <c r="B89" s="100" t="s">
        <v>7</v>
      </c>
      <c r="C89" s="101" t="s">
        <v>63</v>
      </c>
      <c r="D89" s="123" t="s">
        <v>100</v>
      </c>
      <c r="E89" s="185" t="s">
        <v>114</v>
      </c>
      <c r="F89" s="186"/>
      <c r="G89" s="128" t="s">
        <v>105</v>
      </c>
      <c r="H89" s="96">
        <v>1137000</v>
      </c>
      <c r="I89" s="102">
        <v>1108175.8600000001</v>
      </c>
      <c r="J89" s="103">
        <v>28824.14</v>
      </c>
      <c r="K89" s="117" t="str">
        <f t="shared" si="2"/>
        <v>91601049990090019100</v>
      </c>
      <c r="L89" s="106" t="s">
        <v>115</v>
      </c>
    </row>
    <row r="90" spans="1:12" s="84" customFormat="1" ht="21">
      <c r="A90" s="99" t="s">
        <v>106</v>
      </c>
      <c r="B90" s="100" t="s">
        <v>7</v>
      </c>
      <c r="C90" s="101" t="s">
        <v>63</v>
      </c>
      <c r="D90" s="123" t="s">
        <v>100</v>
      </c>
      <c r="E90" s="185" t="s">
        <v>114</v>
      </c>
      <c r="F90" s="186"/>
      <c r="G90" s="128" t="s">
        <v>108</v>
      </c>
      <c r="H90" s="96">
        <v>1137000</v>
      </c>
      <c r="I90" s="102">
        <v>1108175.8600000001</v>
      </c>
      <c r="J90" s="103">
        <v>28824.14</v>
      </c>
      <c r="K90" s="117" t="str">
        <f t="shared" si="2"/>
        <v>91601049990090019120</v>
      </c>
      <c r="L90" s="106" t="s">
        <v>116</v>
      </c>
    </row>
    <row r="91" spans="1:12" s="84" customFormat="1">
      <c r="A91" s="79" t="s">
        <v>109</v>
      </c>
      <c r="B91" s="78" t="s">
        <v>7</v>
      </c>
      <c r="C91" s="120" t="s">
        <v>63</v>
      </c>
      <c r="D91" s="124" t="s">
        <v>100</v>
      </c>
      <c r="E91" s="187" t="s">
        <v>114</v>
      </c>
      <c r="F91" s="188"/>
      <c r="G91" s="121" t="s">
        <v>110</v>
      </c>
      <c r="H91" s="80">
        <v>873000</v>
      </c>
      <c r="I91" s="81">
        <v>854719.16</v>
      </c>
      <c r="J91" s="82">
        <f>IF(IF(H91="",0,H91)=0,0,(IF(H91&gt;0,IF(I91&gt;H91,0,H91-I91),IF(I91&gt;H91,H91-I91,0))))</f>
        <v>18280.84</v>
      </c>
      <c r="K91" s="117" t="str">
        <f t="shared" si="2"/>
        <v>91601049990090019121</v>
      </c>
      <c r="L91" s="83" t="str">
        <f>C91 &amp; D91 &amp;E91 &amp; F91 &amp; G91</f>
        <v>91601049990090019121</v>
      </c>
    </row>
    <row r="92" spans="1:12" s="84" customFormat="1" ht="31.2">
      <c r="A92" s="79" t="s">
        <v>111</v>
      </c>
      <c r="B92" s="78" t="s">
        <v>7</v>
      </c>
      <c r="C92" s="120" t="s">
        <v>63</v>
      </c>
      <c r="D92" s="124" t="s">
        <v>100</v>
      </c>
      <c r="E92" s="187" t="s">
        <v>114</v>
      </c>
      <c r="F92" s="188"/>
      <c r="G92" s="121" t="s">
        <v>112</v>
      </c>
      <c r="H92" s="80">
        <v>264000</v>
      </c>
      <c r="I92" s="81">
        <v>253456.7</v>
      </c>
      <c r="J92" s="82">
        <f>IF(IF(H92="",0,H92)=0,0,(IF(H92&gt;0,IF(I92&gt;H92,0,H92-I92),IF(I92&gt;H92,H92-I92,0))))</f>
        <v>10543.3</v>
      </c>
      <c r="K92" s="117" t="str">
        <f t="shared" si="2"/>
        <v>91601049990090019129</v>
      </c>
      <c r="L92" s="83" t="str">
        <f>C92 &amp; D92 &amp;E92 &amp; F92 &amp; G92</f>
        <v>91601049990090019129</v>
      </c>
    </row>
    <row r="93" spans="1:12" s="84" customFormat="1" ht="21">
      <c r="A93" s="99" t="s">
        <v>117</v>
      </c>
      <c r="B93" s="100" t="s">
        <v>7</v>
      </c>
      <c r="C93" s="101" t="s">
        <v>63</v>
      </c>
      <c r="D93" s="123" t="s">
        <v>100</v>
      </c>
      <c r="E93" s="185" t="s">
        <v>114</v>
      </c>
      <c r="F93" s="186"/>
      <c r="G93" s="128" t="s">
        <v>7</v>
      </c>
      <c r="H93" s="96">
        <v>852914</v>
      </c>
      <c r="I93" s="102">
        <v>602920.78</v>
      </c>
      <c r="J93" s="103">
        <v>249993.22</v>
      </c>
      <c r="K93" s="117" t="str">
        <f t="shared" si="2"/>
        <v>91601049990090019200</v>
      </c>
      <c r="L93" s="106" t="s">
        <v>118</v>
      </c>
    </row>
    <row r="94" spans="1:12" s="84" customFormat="1" ht="21">
      <c r="A94" s="99" t="s">
        <v>119</v>
      </c>
      <c r="B94" s="100" t="s">
        <v>7</v>
      </c>
      <c r="C94" s="101" t="s">
        <v>63</v>
      </c>
      <c r="D94" s="123" t="s">
        <v>100</v>
      </c>
      <c r="E94" s="185" t="s">
        <v>114</v>
      </c>
      <c r="F94" s="186"/>
      <c r="G94" s="128" t="s">
        <v>121</v>
      </c>
      <c r="H94" s="96">
        <v>852914</v>
      </c>
      <c r="I94" s="102">
        <v>602920.78</v>
      </c>
      <c r="J94" s="103">
        <v>249993.22</v>
      </c>
      <c r="K94" s="117" t="str">
        <f t="shared" si="2"/>
        <v>91601049990090019240</v>
      </c>
      <c r="L94" s="106" t="s">
        <v>120</v>
      </c>
    </row>
    <row r="95" spans="1:12" s="84" customFormat="1" ht="21">
      <c r="A95" s="79" t="s">
        <v>122</v>
      </c>
      <c r="B95" s="78" t="s">
        <v>7</v>
      </c>
      <c r="C95" s="120" t="s">
        <v>63</v>
      </c>
      <c r="D95" s="124" t="s">
        <v>100</v>
      </c>
      <c r="E95" s="187" t="s">
        <v>114</v>
      </c>
      <c r="F95" s="188"/>
      <c r="G95" s="121" t="s">
        <v>123</v>
      </c>
      <c r="H95" s="80">
        <v>99300</v>
      </c>
      <c r="I95" s="81">
        <v>73950</v>
      </c>
      <c r="J95" s="82">
        <f>IF(IF(H95="",0,H95)=0,0,(IF(H95&gt;0,IF(I95&gt;H95,0,H95-I95),IF(I95&gt;H95,H95-I95,0))))</f>
        <v>25350</v>
      </c>
      <c r="K95" s="117" t="str">
        <f t="shared" si="2"/>
        <v>91601049990090019242</v>
      </c>
      <c r="L95" s="83" t="str">
        <f>C95 &amp; D95 &amp;E95 &amp; F95 &amp; G95</f>
        <v>91601049990090019242</v>
      </c>
    </row>
    <row r="96" spans="1:12" s="84" customFormat="1">
      <c r="A96" s="79" t="s">
        <v>124</v>
      </c>
      <c r="B96" s="78" t="s">
        <v>7</v>
      </c>
      <c r="C96" s="120" t="s">
        <v>63</v>
      </c>
      <c r="D96" s="124" t="s">
        <v>100</v>
      </c>
      <c r="E96" s="187" t="s">
        <v>114</v>
      </c>
      <c r="F96" s="188"/>
      <c r="G96" s="121" t="s">
        <v>125</v>
      </c>
      <c r="H96" s="80">
        <v>564614</v>
      </c>
      <c r="I96" s="81">
        <v>399252.77</v>
      </c>
      <c r="J96" s="82">
        <f>IF(IF(H96="",0,H96)=0,0,(IF(H96&gt;0,IF(I96&gt;H96,0,H96-I96),IF(I96&gt;H96,H96-I96,0))))</f>
        <v>165361.23000000001</v>
      </c>
      <c r="K96" s="117" t="str">
        <f t="shared" si="2"/>
        <v>91601049990090019244</v>
      </c>
      <c r="L96" s="83" t="str">
        <f>C96 &amp; D96 &amp;E96 &amp; F96 &amp; G96</f>
        <v>91601049990090019244</v>
      </c>
    </row>
    <row r="97" spans="1:12" s="84" customFormat="1">
      <c r="A97" s="79" t="s">
        <v>126</v>
      </c>
      <c r="B97" s="78" t="s">
        <v>7</v>
      </c>
      <c r="C97" s="120" t="s">
        <v>63</v>
      </c>
      <c r="D97" s="124" t="s">
        <v>100</v>
      </c>
      <c r="E97" s="187" t="s">
        <v>114</v>
      </c>
      <c r="F97" s="188"/>
      <c r="G97" s="121" t="s">
        <v>127</v>
      </c>
      <c r="H97" s="80">
        <v>189000</v>
      </c>
      <c r="I97" s="81">
        <v>129718.01</v>
      </c>
      <c r="J97" s="82">
        <f>IF(IF(H97="",0,H97)=0,0,(IF(H97&gt;0,IF(I97&gt;H97,0,H97-I97),IF(I97&gt;H97,H97-I97,0))))</f>
        <v>59281.99</v>
      </c>
      <c r="K97" s="117" t="str">
        <f t="shared" si="2"/>
        <v>91601049990090019247</v>
      </c>
      <c r="L97" s="83" t="str">
        <f>C97 &amp; D97 &amp;E97 &amp; F97 &amp; G97</f>
        <v>91601049990090019247</v>
      </c>
    </row>
    <row r="98" spans="1:12" s="84" customFormat="1">
      <c r="A98" s="99" t="s">
        <v>128</v>
      </c>
      <c r="B98" s="100" t="s">
        <v>7</v>
      </c>
      <c r="C98" s="101" t="s">
        <v>63</v>
      </c>
      <c r="D98" s="123" t="s">
        <v>100</v>
      </c>
      <c r="E98" s="185" t="s">
        <v>114</v>
      </c>
      <c r="F98" s="186"/>
      <c r="G98" s="128" t="s">
        <v>130</v>
      </c>
      <c r="H98" s="96">
        <v>22900</v>
      </c>
      <c r="I98" s="102">
        <v>18678.97</v>
      </c>
      <c r="J98" s="103">
        <v>4221.03</v>
      </c>
      <c r="K98" s="117" t="str">
        <f t="shared" si="2"/>
        <v>91601049990090019800</v>
      </c>
      <c r="L98" s="106" t="s">
        <v>129</v>
      </c>
    </row>
    <row r="99" spans="1:12" s="84" customFormat="1">
      <c r="A99" s="99" t="s">
        <v>131</v>
      </c>
      <c r="B99" s="100" t="s">
        <v>7</v>
      </c>
      <c r="C99" s="101" t="s">
        <v>63</v>
      </c>
      <c r="D99" s="123" t="s">
        <v>100</v>
      </c>
      <c r="E99" s="185" t="s">
        <v>114</v>
      </c>
      <c r="F99" s="186"/>
      <c r="G99" s="128" t="s">
        <v>133</v>
      </c>
      <c r="H99" s="96">
        <v>22900</v>
      </c>
      <c r="I99" s="102">
        <v>18678.97</v>
      </c>
      <c r="J99" s="103">
        <v>4221.03</v>
      </c>
      <c r="K99" s="117" t="str">
        <f t="shared" si="2"/>
        <v>91601049990090019850</v>
      </c>
      <c r="L99" s="106" t="s">
        <v>132</v>
      </c>
    </row>
    <row r="100" spans="1:12" s="84" customFormat="1">
      <c r="A100" s="79" t="s">
        <v>134</v>
      </c>
      <c r="B100" s="78" t="s">
        <v>7</v>
      </c>
      <c r="C100" s="120" t="s">
        <v>63</v>
      </c>
      <c r="D100" s="124" t="s">
        <v>100</v>
      </c>
      <c r="E100" s="187" t="s">
        <v>114</v>
      </c>
      <c r="F100" s="188"/>
      <c r="G100" s="121" t="s">
        <v>135</v>
      </c>
      <c r="H100" s="80">
        <v>3031</v>
      </c>
      <c r="I100" s="81">
        <v>3031</v>
      </c>
      <c r="J100" s="82">
        <f>IF(IF(H100="",0,H100)=0,0,(IF(H100&gt;0,IF(I100&gt;H100,0,H100-I100),IF(I100&gt;H100,H100-I100,0))))</f>
        <v>0</v>
      </c>
      <c r="K100" s="117" t="str">
        <f t="shared" si="2"/>
        <v>91601049990090019851</v>
      </c>
      <c r="L100" s="83" t="str">
        <f>C100 &amp; D100 &amp;E100 &amp; F100 &amp; G100</f>
        <v>91601049990090019851</v>
      </c>
    </row>
    <row r="101" spans="1:12" s="84" customFormat="1">
      <c r="A101" s="79" t="s">
        <v>136</v>
      </c>
      <c r="B101" s="78" t="s">
        <v>7</v>
      </c>
      <c r="C101" s="120" t="s">
        <v>63</v>
      </c>
      <c r="D101" s="124" t="s">
        <v>100</v>
      </c>
      <c r="E101" s="187" t="s">
        <v>114</v>
      </c>
      <c r="F101" s="188"/>
      <c r="G101" s="121" t="s">
        <v>137</v>
      </c>
      <c r="H101" s="80">
        <v>19069</v>
      </c>
      <c r="I101" s="81">
        <v>15523</v>
      </c>
      <c r="J101" s="82">
        <f>IF(IF(H101="",0,H101)=0,0,(IF(H101&gt;0,IF(I101&gt;H101,0,H101-I101),IF(I101&gt;H101,H101-I101,0))))</f>
        <v>3546</v>
      </c>
      <c r="K101" s="117" t="str">
        <f t="shared" si="2"/>
        <v>91601049990090019852</v>
      </c>
      <c r="L101" s="83" t="str">
        <f>C101 &amp; D101 &amp;E101 &amp; F101 &amp; G101</f>
        <v>91601049990090019852</v>
      </c>
    </row>
    <row r="102" spans="1:12" s="84" customFormat="1">
      <c r="A102" s="79" t="s">
        <v>138</v>
      </c>
      <c r="B102" s="78" t="s">
        <v>7</v>
      </c>
      <c r="C102" s="120" t="s">
        <v>63</v>
      </c>
      <c r="D102" s="124" t="s">
        <v>100</v>
      </c>
      <c r="E102" s="187" t="s">
        <v>114</v>
      </c>
      <c r="F102" s="188"/>
      <c r="G102" s="121" t="s">
        <v>139</v>
      </c>
      <c r="H102" s="80">
        <v>800</v>
      </c>
      <c r="I102" s="81">
        <v>124.97</v>
      </c>
      <c r="J102" s="82">
        <f>IF(IF(H102="",0,H102)=0,0,(IF(H102&gt;0,IF(I102&gt;H102,0,H102-I102),IF(I102&gt;H102,H102-I102,0))))</f>
        <v>675.03</v>
      </c>
      <c r="K102" s="117" t="str">
        <f t="shared" si="2"/>
        <v>91601049990090019853</v>
      </c>
      <c r="L102" s="83" t="str">
        <f>C102 &amp; D102 &amp;E102 &amp; F102 &amp; G102</f>
        <v>91601049990090019853</v>
      </c>
    </row>
    <row r="103" spans="1:12" s="84" customFormat="1">
      <c r="A103" s="99" t="s">
        <v>140</v>
      </c>
      <c r="B103" s="100" t="s">
        <v>7</v>
      </c>
      <c r="C103" s="101" t="s">
        <v>63</v>
      </c>
      <c r="D103" s="123" t="s">
        <v>142</v>
      </c>
      <c r="E103" s="185" t="s">
        <v>93</v>
      </c>
      <c r="F103" s="186"/>
      <c r="G103" s="128" t="s">
        <v>94</v>
      </c>
      <c r="H103" s="96">
        <v>17000</v>
      </c>
      <c r="I103" s="102">
        <v>0</v>
      </c>
      <c r="J103" s="103">
        <v>17000</v>
      </c>
      <c r="K103" s="117" t="str">
        <f t="shared" si="2"/>
        <v>91601110000000000000</v>
      </c>
      <c r="L103" s="106" t="s">
        <v>141</v>
      </c>
    </row>
    <row r="104" spans="1:12" s="84" customFormat="1">
      <c r="A104" s="99"/>
      <c r="B104" s="100" t="s">
        <v>7</v>
      </c>
      <c r="C104" s="101" t="s">
        <v>63</v>
      </c>
      <c r="D104" s="123" t="s">
        <v>142</v>
      </c>
      <c r="E104" s="185" t="s">
        <v>144</v>
      </c>
      <c r="F104" s="186"/>
      <c r="G104" s="128" t="s">
        <v>94</v>
      </c>
      <c r="H104" s="96">
        <v>17000</v>
      </c>
      <c r="I104" s="102">
        <v>0</v>
      </c>
      <c r="J104" s="103">
        <v>17000</v>
      </c>
      <c r="K104" s="117" t="str">
        <f t="shared" si="2"/>
        <v>91601119990020550000</v>
      </c>
      <c r="L104" s="106" t="s">
        <v>143</v>
      </c>
    </row>
    <row r="105" spans="1:12" s="84" customFormat="1">
      <c r="A105" s="99" t="s">
        <v>128</v>
      </c>
      <c r="B105" s="100" t="s">
        <v>7</v>
      </c>
      <c r="C105" s="101" t="s">
        <v>63</v>
      </c>
      <c r="D105" s="123" t="s">
        <v>142</v>
      </c>
      <c r="E105" s="185" t="s">
        <v>144</v>
      </c>
      <c r="F105" s="186"/>
      <c r="G105" s="128" t="s">
        <v>130</v>
      </c>
      <c r="H105" s="96">
        <v>17000</v>
      </c>
      <c r="I105" s="102">
        <v>0</v>
      </c>
      <c r="J105" s="103">
        <v>17000</v>
      </c>
      <c r="K105" s="117" t="str">
        <f t="shared" si="2"/>
        <v>91601119990020550800</v>
      </c>
      <c r="L105" s="106" t="s">
        <v>145</v>
      </c>
    </row>
    <row r="106" spans="1:12" s="84" customFormat="1">
      <c r="A106" s="79" t="s">
        <v>146</v>
      </c>
      <c r="B106" s="78" t="s">
        <v>7</v>
      </c>
      <c r="C106" s="120" t="s">
        <v>63</v>
      </c>
      <c r="D106" s="124" t="s">
        <v>142</v>
      </c>
      <c r="E106" s="187" t="s">
        <v>144</v>
      </c>
      <c r="F106" s="188"/>
      <c r="G106" s="121" t="s">
        <v>147</v>
      </c>
      <c r="H106" s="80">
        <v>17000</v>
      </c>
      <c r="I106" s="81">
        <v>0</v>
      </c>
      <c r="J106" s="82">
        <f>IF(IF(H106="",0,H106)=0,0,(IF(H106&gt;0,IF(I106&gt;H106,0,H106-I106),IF(I106&gt;H106,H106-I106,0))))</f>
        <v>17000</v>
      </c>
      <c r="K106" s="117" t="str">
        <f t="shared" si="2"/>
        <v>91601119990020550870</v>
      </c>
      <c r="L106" s="83" t="str">
        <f>C106 &amp; D106 &amp;E106 &amp; F106 &amp; G106</f>
        <v>91601119990020550870</v>
      </c>
    </row>
    <row r="107" spans="1:12" s="84" customFormat="1">
      <c r="A107" s="99" t="s">
        <v>148</v>
      </c>
      <c r="B107" s="100" t="s">
        <v>7</v>
      </c>
      <c r="C107" s="101" t="s">
        <v>63</v>
      </c>
      <c r="D107" s="123" t="s">
        <v>150</v>
      </c>
      <c r="E107" s="185" t="s">
        <v>93</v>
      </c>
      <c r="F107" s="186"/>
      <c r="G107" s="128" t="s">
        <v>94</v>
      </c>
      <c r="H107" s="96">
        <v>250300</v>
      </c>
      <c r="I107" s="102">
        <v>197765.19</v>
      </c>
      <c r="J107" s="103">
        <v>52534.81</v>
      </c>
      <c r="K107" s="117" t="str">
        <f t="shared" si="2"/>
        <v>91602000000000000000</v>
      </c>
      <c r="L107" s="106" t="s">
        <v>149</v>
      </c>
    </row>
    <row r="108" spans="1:12" s="84" customFormat="1">
      <c r="A108" s="99" t="s">
        <v>151</v>
      </c>
      <c r="B108" s="100" t="s">
        <v>7</v>
      </c>
      <c r="C108" s="101" t="s">
        <v>63</v>
      </c>
      <c r="D108" s="123" t="s">
        <v>153</v>
      </c>
      <c r="E108" s="185" t="s">
        <v>93</v>
      </c>
      <c r="F108" s="186"/>
      <c r="G108" s="128" t="s">
        <v>94</v>
      </c>
      <c r="H108" s="96">
        <v>250300</v>
      </c>
      <c r="I108" s="102">
        <v>197765.19</v>
      </c>
      <c r="J108" s="103">
        <v>52534.81</v>
      </c>
      <c r="K108" s="117" t="str">
        <f t="shared" si="2"/>
        <v>91602030000000000000</v>
      </c>
      <c r="L108" s="106" t="s">
        <v>152</v>
      </c>
    </row>
    <row r="109" spans="1:12" s="84" customFormat="1">
      <c r="A109" s="99"/>
      <c r="B109" s="100" t="s">
        <v>7</v>
      </c>
      <c r="C109" s="101" t="s">
        <v>63</v>
      </c>
      <c r="D109" s="123" t="s">
        <v>153</v>
      </c>
      <c r="E109" s="185" t="s">
        <v>155</v>
      </c>
      <c r="F109" s="186"/>
      <c r="G109" s="128" t="s">
        <v>94</v>
      </c>
      <c r="H109" s="96">
        <v>250300</v>
      </c>
      <c r="I109" s="102">
        <v>197765.19</v>
      </c>
      <c r="J109" s="103">
        <v>52534.81</v>
      </c>
      <c r="K109" s="117" t="str">
        <f t="shared" si="2"/>
        <v>91602039990051180000</v>
      </c>
      <c r="L109" s="106" t="s">
        <v>154</v>
      </c>
    </row>
    <row r="110" spans="1:12" s="84" customFormat="1" ht="41.4">
      <c r="A110" s="99" t="s">
        <v>103</v>
      </c>
      <c r="B110" s="100" t="s">
        <v>7</v>
      </c>
      <c r="C110" s="101" t="s">
        <v>63</v>
      </c>
      <c r="D110" s="123" t="s">
        <v>153</v>
      </c>
      <c r="E110" s="185" t="s">
        <v>155</v>
      </c>
      <c r="F110" s="186"/>
      <c r="G110" s="128" t="s">
        <v>105</v>
      </c>
      <c r="H110" s="96">
        <v>226626</v>
      </c>
      <c r="I110" s="102">
        <v>197765.19</v>
      </c>
      <c r="J110" s="103">
        <v>28860.81</v>
      </c>
      <c r="K110" s="117" t="str">
        <f t="shared" si="2"/>
        <v>91602039990051180100</v>
      </c>
      <c r="L110" s="106" t="s">
        <v>156</v>
      </c>
    </row>
    <row r="111" spans="1:12" s="84" customFormat="1" ht="21">
      <c r="A111" s="99" t="s">
        <v>106</v>
      </c>
      <c r="B111" s="100" t="s">
        <v>7</v>
      </c>
      <c r="C111" s="101" t="s">
        <v>63</v>
      </c>
      <c r="D111" s="123" t="s">
        <v>153</v>
      </c>
      <c r="E111" s="185" t="s">
        <v>155</v>
      </c>
      <c r="F111" s="186"/>
      <c r="G111" s="128" t="s">
        <v>108</v>
      </c>
      <c r="H111" s="96">
        <v>226626</v>
      </c>
      <c r="I111" s="102">
        <v>197765.19</v>
      </c>
      <c r="J111" s="103">
        <v>28860.81</v>
      </c>
      <c r="K111" s="117" t="str">
        <f t="shared" si="2"/>
        <v>91602039990051180120</v>
      </c>
      <c r="L111" s="106" t="s">
        <v>157</v>
      </c>
    </row>
    <row r="112" spans="1:12" s="84" customFormat="1">
      <c r="A112" s="79" t="s">
        <v>109</v>
      </c>
      <c r="B112" s="78" t="s">
        <v>7</v>
      </c>
      <c r="C112" s="120" t="s">
        <v>63</v>
      </c>
      <c r="D112" s="124" t="s">
        <v>153</v>
      </c>
      <c r="E112" s="187" t="s">
        <v>155</v>
      </c>
      <c r="F112" s="188"/>
      <c r="G112" s="121" t="s">
        <v>110</v>
      </c>
      <c r="H112" s="80">
        <v>174003</v>
      </c>
      <c r="I112" s="81">
        <v>153487.37</v>
      </c>
      <c r="J112" s="82">
        <f>IF(IF(H112="",0,H112)=0,0,(IF(H112&gt;0,IF(I112&gt;H112,0,H112-I112),IF(I112&gt;H112,H112-I112,0))))</f>
        <v>20515.63</v>
      </c>
      <c r="K112" s="117" t="str">
        <f t="shared" ref="K112:K143" si="3">C112 &amp; D112 &amp;E112 &amp; F112 &amp; G112</f>
        <v>91602039990051180121</v>
      </c>
      <c r="L112" s="83" t="str">
        <f>C112 &amp; D112 &amp;E112 &amp; F112 &amp; G112</f>
        <v>91602039990051180121</v>
      </c>
    </row>
    <row r="113" spans="1:12" s="84" customFormat="1" ht="31.2">
      <c r="A113" s="79" t="s">
        <v>111</v>
      </c>
      <c r="B113" s="78" t="s">
        <v>7</v>
      </c>
      <c r="C113" s="120" t="s">
        <v>63</v>
      </c>
      <c r="D113" s="124" t="s">
        <v>153</v>
      </c>
      <c r="E113" s="187" t="s">
        <v>155</v>
      </c>
      <c r="F113" s="188"/>
      <c r="G113" s="121" t="s">
        <v>112</v>
      </c>
      <c r="H113" s="80">
        <v>52623</v>
      </c>
      <c r="I113" s="81">
        <v>44277.82</v>
      </c>
      <c r="J113" s="82">
        <f>IF(IF(H113="",0,H113)=0,0,(IF(H113&gt;0,IF(I113&gt;H113,0,H113-I113),IF(I113&gt;H113,H113-I113,0))))</f>
        <v>8345.18</v>
      </c>
      <c r="K113" s="117" t="str">
        <f t="shared" si="3"/>
        <v>91602039990051180129</v>
      </c>
      <c r="L113" s="83" t="str">
        <f>C113 &amp; D113 &amp;E113 &amp; F113 &amp; G113</f>
        <v>91602039990051180129</v>
      </c>
    </row>
    <row r="114" spans="1:12" s="84" customFormat="1" ht="21">
      <c r="A114" s="99" t="s">
        <v>117</v>
      </c>
      <c r="B114" s="100" t="s">
        <v>7</v>
      </c>
      <c r="C114" s="101" t="s">
        <v>63</v>
      </c>
      <c r="D114" s="123" t="s">
        <v>153</v>
      </c>
      <c r="E114" s="185" t="s">
        <v>155</v>
      </c>
      <c r="F114" s="186"/>
      <c r="G114" s="128" t="s">
        <v>7</v>
      </c>
      <c r="H114" s="96">
        <v>23674</v>
      </c>
      <c r="I114" s="102">
        <v>0</v>
      </c>
      <c r="J114" s="103">
        <v>23674</v>
      </c>
      <c r="K114" s="117" t="str">
        <f t="shared" si="3"/>
        <v>91602039990051180200</v>
      </c>
      <c r="L114" s="106" t="s">
        <v>158</v>
      </c>
    </row>
    <row r="115" spans="1:12" s="84" customFormat="1" ht="21">
      <c r="A115" s="99" t="s">
        <v>119</v>
      </c>
      <c r="B115" s="100" t="s">
        <v>7</v>
      </c>
      <c r="C115" s="101" t="s">
        <v>63</v>
      </c>
      <c r="D115" s="123" t="s">
        <v>153</v>
      </c>
      <c r="E115" s="185" t="s">
        <v>155</v>
      </c>
      <c r="F115" s="186"/>
      <c r="G115" s="128" t="s">
        <v>121</v>
      </c>
      <c r="H115" s="96">
        <v>23674</v>
      </c>
      <c r="I115" s="102">
        <v>0</v>
      </c>
      <c r="J115" s="103">
        <v>23674</v>
      </c>
      <c r="K115" s="117" t="str">
        <f t="shared" si="3"/>
        <v>91602039990051180240</v>
      </c>
      <c r="L115" s="106" t="s">
        <v>159</v>
      </c>
    </row>
    <row r="116" spans="1:12" s="84" customFormat="1">
      <c r="A116" s="79" t="s">
        <v>124</v>
      </c>
      <c r="B116" s="78" t="s">
        <v>7</v>
      </c>
      <c r="C116" s="120" t="s">
        <v>63</v>
      </c>
      <c r="D116" s="124" t="s">
        <v>153</v>
      </c>
      <c r="E116" s="187" t="s">
        <v>155</v>
      </c>
      <c r="F116" s="188"/>
      <c r="G116" s="121" t="s">
        <v>125</v>
      </c>
      <c r="H116" s="80">
        <v>23674</v>
      </c>
      <c r="I116" s="81">
        <v>0</v>
      </c>
      <c r="J116" s="82">
        <f>IF(IF(H116="",0,H116)=0,0,(IF(H116&gt;0,IF(I116&gt;H116,0,H116-I116),IF(I116&gt;H116,H116-I116,0))))</f>
        <v>23674</v>
      </c>
      <c r="K116" s="117" t="str">
        <f t="shared" si="3"/>
        <v>91602039990051180244</v>
      </c>
      <c r="L116" s="83" t="str">
        <f>C116 &amp; D116 &amp;E116 &amp; F116 &amp; G116</f>
        <v>91602039990051180244</v>
      </c>
    </row>
    <row r="117" spans="1:12" s="84" customFormat="1" ht="21">
      <c r="A117" s="99" t="s">
        <v>160</v>
      </c>
      <c r="B117" s="100" t="s">
        <v>7</v>
      </c>
      <c r="C117" s="101" t="s">
        <v>63</v>
      </c>
      <c r="D117" s="123" t="s">
        <v>162</v>
      </c>
      <c r="E117" s="185" t="s">
        <v>93</v>
      </c>
      <c r="F117" s="186"/>
      <c r="G117" s="128" t="s">
        <v>94</v>
      </c>
      <c r="H117" s="96">
        <v>7000</v>
      </c>
      <c r="I117" s="102">
        <v>0</v>
      </c>
      <c r="J117" s="103">
        <v>7000</v>
      </c>
      <c r="K117" s="117" t="str">
        <f t="shared" si="3"/>
        <v>91603000000000000000</v>
      </c>
      <c r="L117" s="106" t="s">
        <v>161</v>
      </c>
    </row>
    <row r="118" spans="1:12" s="84" customFormat="1" ht="21">
      <c r="A118" s="99" t="s">
        <v>163</v>
      </c>
      <c r="B118" s="100" t="s">
        <v>7</v>
      </c>
      <c r="C118" s="101" t="s">
        <v>63</v>
      </c>
      <c r="D118" s="123" t="s">
        <v>165</v>
      </c>
      <c r="E118" s="185" t="s">
        <v>93</v>
      </c>
      <c r="F118" s="186"/>
      <c r="G118" s="128" t="s">
        <v>94</v>
      </c>
      <c r="H118" s="96">
        <v>7000</v>
      </c>
      <c r="I118" s="102">
        <v>0</v>
      </c>
      <c r="J118" s="103">
        <v>7000</v>
      </c>
      <c r="K118" s="117" t="str">
        <f t="shared" si="3"/>
        <v>91603140000000000000</v>
      </c>
      <c r="L118" s="106" t="s">
        <v>164</v>
      </c>
    </row>
    <row r="119" spans="1:12" s="84" customFormat="1">
      <c r="A119" s="99"/>
      <c r="B119" s="100" t="s">
        <v>7</v>
      </c>
      <c r="C119" s="101" t="s">
        <v>63</v>
      </c>
      <c r="D119" s="123" t="s">
        <v>165</v>
      </c>
      <c r="E119" s="185" t="s">
        <v>167</v>
      </c>
      <c r="F119" s="186"/>
      <c r="G119" s="128" t="s">
        <v>94</v>
      </c>
      <c r="H119" s="96">
        <v>4000</v>
      </c>
      <c r="I119" s="102">
        <v>0</v>
      </c>
      <c r="J119" s="103">
        <v>4000</v>
      </c>
      <c r="K119" s="117" t="str">
        <f t="shared" si="3"/>
        <v>91603140110129990000</v>
      </c>
      <c r="L119" s="106" t="s">
        <v>166</v>
      </c>
    </row>
    <row r="120" spans="1:12" s="84" customFormat="1" ht="21">
      <c r="A120" s="99" t="s">
        <v>117</v>
      </c>
      <c r="B120" s="100" t="s">
        <v>7</v>
      </c>
      <c r="C120" s="101" t="s">
        <v>63</v>
      </c>
      <c r="D120" s="123" t="s">
        <v>165</v>
      </c>
      <c r="E120" s="185" t="s">
        <v>167</v>
      </c>
      <c r="F120" s="186"/>
      <c r="G120" s="128" t="s">
        <v>7</v>
      </c>
      <c r="H120" s="96">
        <v>4000</v>
      </c>
      <c r="I120" s="102">
        <v>0</v>
      </c>
      <c r="J120" s="103">
        <v>4000</v>
      </c>
      <c r="K120" s="117" t="str">
        <f t="shared" si="3"/>
        <v>91603140110129990200</v>
      </c>
      <c r="L120" s="106" t="s">
        <v>168</v>
      </c>
    </row>
    <row r="121" spans="1:12" s="84" customFormat="1" ht="21">
      <c r="A121" s="99" t="s">
        <v>119</v>
      </c>
      <c r="B121" s="100" t="s">
        <v>7</v>
      </c>
      <c r="C121" s="101" t="s">
        <v>63</v>
      </c>
      <c r="D121" s="123" t="s">
        <v>165</v>
      </c>
      <c r="E121" s="185" t="s">
        <v>167</v>
      </c>
      <c r="F121" s="186"/>
      <c r="G121" s="128" t="s">
        <v>121</v>
      </c>
      <c r="H121" s="96">
        <v>4000</v>
      </c>
      <c r="I121" s="102">
        <v>0</v>
      </c>
      <c r="J121" s="103">
        <v>4000</v>
      </c>
      <c r="K121" s="117" t="str">
        <f t="shared" si="3"/>
        <v>91603140110129990240</v>
      </c>
      <c r="L121" s="106" t="s">
        <v>169</v>
      </c>
    </row>
    <row r="122" spans="1:12" s="84" customFormat="1">
      <c r="A122" s="79" t="s">
        <v>124</v>
      </c>
      <c r="B122" s="78" t="s">
        <v>7</v>
      </c>
      <c r="C122" s="120" t="s">
        <v>63</v>
      </c>
      <c r="D122" s="124" t="s">
        <v>165</v>
      </c>
      <c r="E122" s="187" t="s">
        <v>167</v>
      </c>
      <c r="F122" s="188"/>
      <c r="G122" s="121" t="s">
        <v>125</v>
      </c>
      <c r="H122" s="80">
        <v>4000</v>
      </c>
      <c r="I122" s="81">
        <v>0</v>
      </c>
      <c r="J122" s="82">
        <f>IF(IF(H122="",0,H122)=0,0,(IF(H122&gt;0,IF(I122&gt;H122,0,H122-I122),IF(I122&gt;H122,H122-I122,0))))</f>
        <v>4000</v>
      </c>
      <c r="K122" s="117" t="str">
        <f t="shared" si="3"/>
        <v>91603140110129990244</v>
      </c>
      <c r="L122" s="83" t="str">
        <f>C122 &amp; D122 &amp;E122 &amp; F122 &amp; G122</f>
        <v>91603140110129990244</v>
      </c>
    </row>
    <row r="123" spans="1:12" s="84" customFormat="1">
      <c r="A123" s="99"/>
      <c r="B123" s="100" t="s">
        <v>7</v>
      </c>
      <c r="C123" s="101" t="s">
        <v>63</v>
      </c>
      <c r="D123" s="123" t="s">
        <v>165</v>
      </c>
      <c r="E123" s="185" t="s">
        <v>171</v>
      </c>
      <c r="F123" s="186"/>
      <c r="G123" s="128" t="s">
        <v>94</v>
      </c>
      <c r="H123" s="96">
        <v>3000</v>
      </c>
      <c r="I123" s="102">
        <v>0</v>
      </c>
      <c r="J123" s="103">
        <v>3000</v>
      </c>
      <c r="K123" s="117" t="str">
        <f t="shared" si="3"/>
        <v>91603140110229990000</v>
      </c>
      <c r="L123" s="106" t="s">
        <v>170</v>
      </c>
    </row>
    <row r="124" spans="1:12" s="84" customFormat="1" ht="21">
      <c r="A124" s="99" t="s">
        <v>117</v>
      </c>
      <c r="B124" s="100" t="s">
        <v>7</v>
      </c>
      <c r="C124" s="101" t="s">
        <v>63</v>
      </c>
      <c r="D124" s="123" t="s">
        <v>165</v>
      </c>
      <c r="E124" s="185" t="s">
        <v>171</v>
      </c>
      <c r="F124" s="186"/>
      <c r="G124" s="128" t="s">
        <v>7</v>
      </c>
      <c r="H124" s="96">
        <v>3000</v>
      </c>
      <c r="I124" s="102">
        <v>0</v>
      </c>
      <c r="J124" s="103">
        <v>3000</v>
      </c>
      <c r="K124" s="117" t="str">
        <f t="shared" si="3"/>
        <v>91603140110229990200</v>
      </c>
      <c r="L124" s="106" t="s">
        <v>172</v>
      </c>
    </row>
    <row r="125" spans="1:12" s="84" customFormat="1" ht="21">
      <c r="A125" s="99" t="s">
        <v>119</v>
      </c>
      <c r="B125" s="100" t="s">
        <v>7</v>
      </c>
      <c r="C125" s="101" t="s">
        <v>63</v>
      </c>
      <c r="D125" s="123" t="s">
        <v>165</v>
      </c>
      <c r="E125" s="185" t="s">
        <v>171</v>
      </c>
      <c r="F125" s="186"/>
      <c r="G125" s="128" t="s">
        <v>121</v>
      </c>
      <c r="H125" s="96">
        <v>3000</v>
      </c>
      <c r="I125" s="102">
        <v>0</v>
      </c>
      <c r="J125" s="103">
        <v>3000</v>
      </c>
      <c r="K125" s="117" t="str">
        <f t="shared" si="3"/>
        <v>91603140110229990240</v>
      </c>
      <c r="L125" s="106" t="s">
        <v>173</v>
      </c>
    </row>
    <row r="126" spans="1:12" s="84" customFormat="1">
      <c r="A126" s="79" t="s">
        <v>124</v>
      </c>
      <c r="B126" s="78" t="s">
        <v>7</v>
      </c>
      <c r="C126" s="120" t="s">
        <v>63</v>
      </c>
      <c r="D126" s="124" t="s">
        <v>165</v>
      </c>
      <c r="E126" s="187" t="s">
        <v>171</v>
      </c>
      <c r="F126" s="188"/>
      <c r="G126" s="121" t="s">
        <v>125</v>
      </c>
      <c r="H126" s="80">
        <v>3000</v>
      </c>
      <c r="I126" s="81">
        <v>0</v>
      </c>
      <c r="J126" s="82">
        <f>IF(IF(H126="",0,H126)=0,0,(IF(H126&gt;0,IF(I126&gt;H126,0,H126-I126),IF(I126&gt;H126,H126-I126,0))))</f>
        <v>3000</v>
      </c>
      <c r="K126" s="117" t="str">
        <f t="shared" si="3"/>
        <v>91603140110229990244</v>
      </c>
      <c r="L126" s="83" t="str">
        <f>C126 &amp; D126 &amp;E126 &amp; F126 &amp; G126</f>
        <v>91603140110229990244</v>
      </c>
    </row>
    <row r="127" spans="1:12" s="84" customFormat="1">
      <c r="A127" s="99" t="s">
        <v>174</v>
      </c>
      <c r="B127" s="100" t="s">
        <v>7</v>
      </c>
      <c r="C127" s="101" t="s">
        <v>63</v>
      </c>
      <c r="D127" s="123" t="s">
        <v>176</v>
      </c>
      <c r="E127" s="185" t="s">
        <v>93</v>
      </c>
      <c r="F127" s="186"/>
      <c r="G127" s="128" t="s">
        <v>94</v>
      </c>
      <c r="H127" s="96">
        <v>1493284</v>
      </c>
      <c r="I127" s="102">
        <v>851241.02</v>
      </c>
      <c r="J127" s="103">
        <v>642042.98</v>
      </c>
      <c r="K127" s="117" t="str">
        <f t="shared" si="3"/>
        <v>91604000000000000000</v>
      </c>
      <c r="L127" s="106" t="s">
        <v>175</v>
      </c>
    </row>
    <row r="128" spans="1:12" s="84" customFormat="1">
      <c r="A128" s="99" t="s">
        <v>177</v>
      </c>
      <c r="B128" s="100" t="s">
        <v>7</v>
      </c>
      <c r="C128" s="101" t="s">
        <v>63</v>
      </c>
      <c r="D128" s="123" t="s">
        <v>179</v>
      </c>
      <c r="E128" s="185" t="s">
        <v>93</v>
      </c>
      <c r="F128" s="186"/>
      <c r="G128" s="128" t="s">
        <v>94</v>
      </c>
      <c r="H128" s="96">
        <v>25400</v>
      </c>
      <c r="I128" s="102">
        <v>0</v>
      </c>
      <c r="J128" s="103">
        <v>25400</v>
      </c>
      <c r="K128" s="117" t="str">
        <f t="shared" si="3"/>
        <v>91604050000000000000</v>
      </c>
      <c r="L128" s="106" t="s">
        <v>178</v>
      </c>
    </row>
    <row r="129" spans="1:12" s="84" customFormat="1">
      <c r="A129" s="99"/>
      <c r="B129" s="100" t="s">
        <v>7</v>
      </c>
      <c r="C129" s="101" t="s">
        <v>63</v>
      </c>
      <c r="D129" s="123" t="s">
        <v>179</v>
      </c>
      <c r="E129" s="185" t="s">
        <v>181</v>
      </c>
      <c r="F129" s="186"/>
      <c r="G129" s="128" t="s">
        <v>94</v>
      </c>
      <c r="H129" s="96">
        <v>25400</v>
      </c>
      <c r="I129" s="102">
        <v>0</v>
      </c>
      <c r="J129" s="103">
        <v>25400</v>
      </c>
      <c r="K129" s="117" t="str">
        <f t="shared" si="3"/>
        <v>91604050130173880000</v>
      </c>
      <c r="L129" s="106" t="s">
        <v>180</v>
      </c>
    </row>
    <row r="130" spans="1:12" s="84" customFormat="1" ht="21">
      <c r="A130" s="99" t="s">
        <v>117</v>
      </c>
      <c r="B130" s="100" t="s">
        <v>7</v>
      </c>
      <c r="C130" s="101" t="s">
        <v>63</v>
      </c>
      <c r="D130" s="123" t="s">
        <v>179</v>
      </c>
      <c r="E130" s="185" t="s">
        <v>181</v>
      </c>
      <c r="F130" s="186"/>
      <c r="G130" s="128" t="s">
        <v>7</v>
      </c>
      <c r="H130" s="96">
        <v>25400</v>
      </c>
      <c r="I130" s="102">
        <v>0</v>
      </c>
      <c r="J130" s="103">
        <v>25400</v>
      </c>
      <c r="K130" s="117" t="str">
        <f t="shared" si="3"/>
        <v>91604050130173880200</v>
      </c>
      <c r="L130" s="106" t="s">
        <v>182</v>
      </c>
    </row>
    <row r="131" spans="1:12" s="84" customFormat="1" ht="21">
      <c r="A131" s="99" t="s">
        <v>119</v>
      </c>
      <c r="B131" s="100" t="s">
        <v>7</v>
      </c>
      <c r="C131" s="101" t="s">
        <v>63</v>
      </c>
      <c r="D131" s="123" t="s">
        <v>179</v>
      </c>
      <c r="E131" s="185" t="s">
        <v>181</v>
      </c>
      <c r="F131" s="186"/>
      <c r="G131" s="128" t="s">
        <v>121</v>
      </c>
      <c r="H131" s="96">
        <v>25400</v>
      </c>
      <c r="I131" s="102">
        <v>0</v>
      </c>
      <c r="J131" s="103">
        <v>25400</v>
      </c>
      <c r="K131" s="117" t="str">
        <f t="shared" si="3"/>
        <v>91604050130173880240</v>
      </c>
      <c r="L131" s="106" t="s">
        <v>183</v>
      </c>
    </row>
    <row r="132" spans="1:12" s="84" customFormat="1">
      <c r="A132" s="79" t="s">
        <v>124</v>
      </c>
      <c r="B132" s="78" t="s">
        <v>7</v>
      </c>
      <c r="C132" s="120" t="s">
        <v>63</v>
      </c>
      <c r="D132" s="124" t="s">
        <v>179</v>
      </c>
      <c r="E132" s="187" t="s">
        <v>181</v>
      </c>
      <c r="F132" s="188"/>
      <c r="G132" s="121" t="s">
        <v>125</v>
      </c>
      <c r="H132" s="80">
        <v>25400</v>
      </c>
      <c r="I132" s="81">
        <v>0</v>
      </c>
      <c r="J132" s="82">
        <f>IF(IF(H132="",0,H132)=0,0,(IF(H132&gt;0,IF(I132&gt;H132,0,H132-I132),IF(I132&gt;H132,H132-I132,0))))</f>
        <v>25400</v>
      </c>
      <c r="K132" s="117" t="str">
        <f t="shared" si="3"/>
        <v>91604050130173880244</v>
      </c>
      <c r="L132" s="83" t="str">
        <f>C132 &amp; D132 &amp;E132 &amp; F132 &amp; G132</f>
        <v>91604050130173880244</v>
      </c>
    </row>
    <row r="133" spans="1:12" s="84" customFormat="1">
      <c r="A133" s="99" t="s">
        <v>184</v>
      </c>
      <c r="B133" s="100" t="s">
        <v>7</v>
      </c>
      <c r="C133" s="101" t="s">
        <v>63</v>
      </c>
      <c r="D133" s="123" t="s">
        <v>186</v>
      </c>
      <c r="E133" s="185" t="s">
        <v>93</v>
      </c>
      <c r="F133" s="186"/>
      <c r="G133" s="128" t="s">
        <v>94</v>
      </c>
      <c r="H133" s="96">
        <v>1467884</v>
      </c>
      <c r="I133" s="102">
        <v>851241.02</v>
      </c>
      <c r="J133" s="103">
        <v>616642.98</v>
      </c>
      <c r="K133" s="117" t="str">
        <f t="shared" si="3"/>
        <v>91604090000000000000</v>
      </c>
      <c r="L133" s="106" t="s">
        <v>185</v>
      </c>
    </row>
    <row r="134" spans="1:12" s="84" customFormat="1">
      <c r="A134" s="99"/>
      <c r="B134" s="100" t="s">
        <v>7</v>
      </c>
      <c r="C134" s="101" t="s">
        <v>63</v>
      </c>
      <c r="D134" s="123" t="s">
        <v>186</v>
      </c>
      <c r="E134" s="185" t="s">
        <v>188</v>
      </c>
      <c r="F134" s="186"/>
      <c r="G134" s="128" t="s">
        <v>94</v>
      </c>
      <c r="H134" s="96">
        <v>1467884</v>
      </c>
      <c r="I134" s="102">
        <v>851241.02</v>
      </c>
      <c r="J134" s="103">
        <v>616642.98</v>
      </c>
      <c r="K134" s="117" t="str">
        <f t="shared" si="3"/>
        <v>91604090170120570000</v>
      </c>
      <c r="L134" s="106" t="s">
        <v>187</v>
      </c>
    </row>
    <row r="135" spans="1:12" s="84" customFormat="1" ht="21">
      <c r="A135" s="99" t="s">
        <v>117</v>
      </c>
      <c r="B135" s="100" t="s">
        <v>7</v>
      </c>
      <c r="C135" s="101" t="s">
        <v>63</v>
      </c>
      <c r="D135" s="123" t="s">
        <v>186</v>
      </c>
      <c r="E135" s="185" t="s">
        <v>188</v>
      </c>
      <c r="F135" s="186"/>
      <c r="G135" s="128" t="s">
        <v>7</v>
      </c>
      <c r="H135" s="96">
        <v>1467884</v>
      </c>
      <c r="I135" s="102">
        <v>851241.02</v>
      </c>
      <c r="J135" s="103">
        <v>616642.98</v>
      </c>
      <c r="K135" s="117" t="str">
        <f t="shared" si="3"/>
        <v>91604090170120570200</v>
      </c>
      <c r="L135" s="106" t="s">
        <v>189</v>
      </c>
    </row>
    <row r="136" spans="1:12" s="84" customFormat="1" ht="21">
      <c r="A136" s="99" t="s">
        <v>119</v>
      </c>
      <c r="B136" s="100" t="s">
        <v>7</v>
      </c>
      <c r="C136" s="101" t="s">
        <v>63</v>
      </c>
      <c r="D136" s="123" t="s">
        <v>186</v>
      </c>
      <c r="E136" s="185" t="s">
        <v>188</v>
      </c>
      <c r="F136" s="186"/>
      <c r="G136" s="128" t="s">
        <v>121</v>
      </c>
      <c r="H136" s="96">
        <v>1467884</v>
      </c>
      <c r="I136" s="102">
        <v>851241.02</v>
      </c>
      <c r="J136" s="103">
        <v>616642.98</v>
      </c>
      <c r="K136" s="117" t="str">
        <f t="shared" si="3"/>
        <v>91604090170120570240</v>
      </c>
      <c r="L136" s="106" t="s">
        <v>190</v>
      </c>
    </row>
    <row r="137" spans="1:12" s="84" customFormat="1">
      <c r="A137" s="79" t="s">
        <v>124</v>
      </c>
      <c r="B137" s="78" t="s">
        <v>7</v>
      </c>
      <c r="C137" s="120" t="s">
        <v>63</v>
      </c>
      <c r="D137" s="124" t="s">
        <v>186</v>
      </c>
      <c r="E137" s="187" t="s">
        <v>188</v>
      </c>
      <c r="F137" s="188"/>
      <c r="G137" s="121" t="s">
        <v>125</v>
      </c>
      <c r="H137" s="80">
        <v>1467884</v>
      </c>
      <c r="I137" s="81">
        <v>851241.02</v>
      </c>
      <c r="J137" s="82">
        <f>IF(IF(H137="",0,H137)=0,0,(IF(H137&gt;0,IF(I137&gt;H137,0,H137-I137),IF(I137&gt;H137,H137-I137,0))))</f>
        <v>616642.98</v>
      </c>
      <c r="K137" s="117" t="str">
        <f t="shared" si="3"/>
        <v>91604090170120570244</v>
      </c>
      <c r="L137" s="83" t="str">
        <f>C137 &amp; D137 &amp;E137 &amp; F137 &amp; G137</f>
        <v>91604090170120570244</v>
      </c>
    </row>
    <row r="138" spans="1:12" s="84" customFormat="1">
      <c r="A138" s="99" t="s">
        <v>191</v>
      </c>
      <c r="B138" s="100" t="s">
        <v>7</v>
      </c>
      <c r="C138" s="101" t="s">
        <v>63</v>
      </c>
      <c r="D138" s="123" t="s">
        <v>193</v>
      </c>
      <c r="E138" s="185" t="s">
        <v>93</v>
      </c>
      <c r="F138" s="186"/>
      <c r="G138" s="128" t="s">
        <v>94</v>
      </c>
      <c r="H138" s="96">
        <v>2634260</v>
      </c>
      <c r="I138" s="102">
        <v>2479624.4300000002</v>
      </c>
      <c r="J138" s="103">
        <v>154635.57</v>
      </c>
      <c r="K138" s="117" t="str">
        <f t="shared" si="3"/>
        <v>91605000000000000000</v>
      </c>
      <c r="L138" s="106" t="s">
        <v>192</v>
      </c>
    </row>
    <row r="139" spans="1:12" s="84" customFormat="1">
      <c r="A139" s="99" t="s">
        <v>194</v>
      </c>
      <c r="B139" s="100" t="s">
        <v>7</v>
      </c>
      <c r="C139" s="101" t="s">
        <v>63</v>
      </c>
      <c r="D139" s="123" t="s">
        <v>196</v>
      </c>
      <c r="E139" s="185" t="s">
        <v>93</v>
      </c>
      <c r="F139" s="186"/>
      <c r="G139" s="128" t="s">
        <v>94</v>
      </c>
      <c r="H139" s="96">
        <v>2634260</v>
      </c>
      <c r="I139" s="102">
        <v>2479624.4300000002</v>
      </c>
      <c r="J139" s="103">
        <v>154635.57</v>
      </c>
      <c r="K139" s="117" t="str">
        <f t="shared" si="3"/>
        <v>91605030000000000000</v>
      </c>
      <c r="L139" s="106" t="s">
        <v>195</v>
      </c>
    </row>
    <row r="140" spans="1:12" s="84" customFormat="1">
      <c r="A140" s="99"/>
      <c r="B140" s="100" t="s">
        <v>7</v>
      </c>
      <c r="C140" s="101" t="s">
        <v>63</v>
      </c>
      <c r="D140" s="123" t="s">
        <v>196</v>
      </c>
      <c r="E140" s="185" t="s">
        <v>198</v>
      </c>
      <c r="F140" s="186"/>
      <c r="G140" s="128" t="s">
        <v>94</v>
      </c>
      <c r="H140" s="96">
        <v>225000</v>
      </c>
      <c r="I140" s="102">
        <v>225000</v>
      </c>
      <c r="J140" s="103">
        <v>0</v>
      </c>
      <c r="K140" s="117" t="str">
        <f t="shared" si="3"/>
        <v>91605030130161420000</v>
      </c>
      <c r="L140" s="106" t="s">
        <v>197</v>
      </c>
    </row>
    <row r="141" spans="1:12" s="84" customFormat="1" ht="21">
      <c r="A141" s="99" t="s">
        <v>117</v>
      </c>
      <c r="B141" s="100" t="s">
        <v>7</v>
      </c>
      <c r="C141" s="101" t="s">
        <v>63</v>
      </c>
      <c r="D141" s="123" t="s">
        <v>196</v>
      </c>
      <c r="E141" s="185" t="s">
        <v>198</v>
      </c>
      <c r="F141" s="186"/>
      <c r="G141" s="128" t="s">
        <v>7</v>
      </c>
      <c r="H141" s="96">
        <v>225000</v>
      </c>
      <c r="I141" s="102">
        <v>225000</v>
      </c>
      <c r="J141" s="103">
        <v>0</v>
      </c>
      <c r="K141" s="117" t="str">
        <f t="shared" si="3"/>
        <v>91605030130161420200</v>
      </c>
      <c r="L141" s="106" t="s">
        <v>199</v>
      </c>
    </row>
    <row r="142" spans="1:12" s="84" customFormat="1" ht="21">
      <c r="A142" s="99" t="s">
        <v>119</v>
      </c>
      <c r="B142" s="100" t="s">
        <v>7</v>
      </c>
      <c r="C142" s="101" t="s">
        <v>63</v>
      </c>
      <c r="D142" s="123" t="s">
        <v>196</v>
      </c>
      <c r="E142" s="185" t="s">
        <v>198</v>
      </c>
      <c r="F142" s="186"/>
      <c r="G142" s="128" t="s">
        <v>121</v>
      </c>
      <c r="H142" s="96">
        <v>225000</v>
      </c>
      <c r="I142" s="102">
        <v>225000</v>
      </c>
      <c r="J142" s="103">
        <v>0</v>
      </c>
      <c r="K142" s="117" t="str">
        <f t="shared" si="3"/>
        <v>91605030130161420240</v>
      </c>
      <c r="L142" s="106" t="s">
        <v>200</v>
      </c>
    </row>
    <row r="143" spans="1:12" s="84" customFormat="1">
      <c r="A143" s="79" t="s">
        <v>124</v>
      </c>
      <c r="B143" s="78" t="s">
        <v>7</v>
      </c>
      <c r="C143" s="120" t="s">
        <v>63</v>
      </c>
      <c r="D143" s="124" t="s">
        <v>196</v>
      </c>
      <c r="E143" s="187" t="s">
        <v>198</v>
      </c>
      <c r="F143" s="188"/>
      <c r="G143" s="121" t="s">
        <v>125</v>
      </c>
      <c r="H143" s="80">
        <v>225000</v>
      </c>
      <c r="I143" s="81">
        <v>225000</v>
      </c>
      <c r="J143" s="82">
        <f>IF(IF(H143="",0,H143)=0,0,(IF(H143&gt;0,IF(I143&gt;H143,0,H143-I143),IF(I143&gt;H143,H143-I143,0))))</f>
        <v>0</v>
      </c>
      <c r="K143" s="117" t="str">
        <f t="shared" si="3"/>
        <v>91605030130161420244</v>
      </c>
      <c r="L143" s="83" t="str">
        <f>C143 &amp; D143 &amp;E143 &amp; F143 &amp; G143</f>
        <v>91605030130161420244</v>
      </c>
    </row>
    <row r="144" spans="1:12" s="84" customFormat="1">
      <c r="A144" s="99"/>
      <c r="B144" s="100" t="s">
        <v>7</v>
      </c>
      <c r="C144" s="101" t="s">
        <v>63</v>
      </c>
      <c r="D144" s="123" t="s">
        <v>196</v>
      </c>
      <c r="E144" s="185" t="s">
        <v>202</v>
      </c>
      <c r="F144" s="186"/>
      <c r="G144" s="128" t="s">
        <v>94</v>
      </c>
      <c r="H144" s="96">
        <v>1734260</v>
      </c>
      <c r="I144" s="102">
        <v>1579624.43</v>
      </c>
      <c r="J144" s="103">
        <v>154635.57</v>
      </c>
      <c r="K144" s="117" t="str">
        <f t="shared" ref="K144:K156" si="4">C144 &amp; D144 &amp;E144 &amp; F144 &amp; G144</f>
        <v>91605030130165030000</v>
      </c>
      <c r="L144" s="106" t="s">
        <v>201</v>
      </c>
    </row>
    <row r="145" spans="1:12" s="84" customFormat="1" ht="21">
      <c r="A145" s="99" t="s">
        <v>117</v>
      </c>
      <c r="B145" s="100" t="s">
        <v>7</v>
      </c>
      <c r="C145" s="101" t="s">
        <v>63</v>
      </c>
      <c r="D145" s="123" t="s">
        <v>196</v>
      </c>
      <c r="E145" s="185" t="s">
        <v>202</v>
      </c>
      <c r="F145" s="186"/>
      <c r="G145" s="128" t="s">
        <v>7</v>
      </c>
      <c r="H145" s="96">
        <v>1734260</v>
      </c>
      <c r="I145" s="102">
        <v>1579624.43</v>
      </c>
      <c r="J145" s="103">
        <v>154635.57</v>
      </c>
      <c r="K145" s="117" t="str">
        <f t="shared" si="4"/>
        <v>91605030130165030200</v>
      </c>
      <c r="L145" s="106" t="s">
        <v>203</v>
      </c>
    </row>
    <row r="146" spans="1:12" s="84" customFormat="1" ht="21">
      <c r="A146" s="99" t="s">
        <v>119</v>
      </c>
      <c r="B146" s="100" t="s">
        <v>7</v>
      </c>
      <c r="C146" s="101" t="s">
        <v>63</v>
      </c>
      <c r="D146" s="123" t="s">
        <v>196</v>
      </c>
      <c r="E146" s="185" t="s">
        <v>202</v>
      </c>
      <c r="F146" s="186"/>
      <c r="G146" s="128" t="s">
        <v>121</v>
      </c>
      <c r="H146" s="96">
        <v>1734260</v>
      </c>
      <c r="I146" s="102">
        <v>1579624.43</v>
      </c>
      <c r="J146" s="103">
        <v>154635.57</v>
      </c>
      <c r="K146" s="117" t="str">
        <f t="shared" si="4"/>
        <v>91605030130165030240</v>
      </c>
      <c r="L146" s="106" t="s">
        <v>204</v>
      </c>
    </row>
    <row r="147" spans="1:12" s="84" customFormat="1">
      <c r="A147" s="79" t="s">
        <v>124</v>
      </c>
      <c r="B147" s="78" t="s">
        <v>7</v>
      </c>
      <c r="C147" s="120" t="s">
        <v>63</v>
      </c>
      <c r="D147" s="124" t="s">
        <v>196</v>
      </c>
      <c r="E147" s="187" t="s">
        <v>202</v>
      </c>
      <c r="F147" s="188"/>
      <c r="G147" s="121" t="s">
        <v>125</v>
      </c>
      <c r="H147" s="80">
        <v>1734260</v>
      </c>
      <c r="I147" s="81">
        <v>1579624.43</v>
      </c>
      <c r="J147" s="82">
        <f>IF(IF(H147="",0,H147)=0,0,(IF(H147&gt;0,IF(I147&gt;H147,0,H147-I147),IF(I147&gt;H147,H147-I147,0))))</f>
        <v>154635.57</v>
      </c>
      <c r="K147" s="117" t="str">
        <f t="shared" si="4"/>
        <v>91605030130165030244</v>
      </c>
      <c r="L147" s="83" t="str">
        <f>C147 &amp; D147 &amp;E147 &amp; F147 &amp; G147</f>
        <v>91605030130165030244</v>
      </c>
    </row>
    <row r="148" spans="1:12" s="84" customFormat="1">
      <c r="A148" s="99"/>
      <c r="B148" s="100" t="s">
        <v>7</v>
      </c>
      <c r="C148" s="101" t="s">
        <v>63</v>
      </c>
      <c r="D148" s="123" t="s">
        <v>196</v>
      </c>
      <c r="E148" s="185" t="s">
        <v>206</v>
      </c>
      <c r="F148" s="186"/>
      <c r="G148" s="128" t="s">
        <v>94</v>
      </c>
      <c r="H148" s="96">
        <v>675000</v>
      </c>
      <c r="I148" s="102">
        <v>675000</v>
      </c>
      <c r="J148" s="103">
        <v>0</v>
      </c>
      <c r="K148" s="117" t="str">
        <f t="shared" si="4"/>
        <v>91605030130171420000</v>
      </c>
      <c r="L148" s="106" t="s">
        <v>205</v>
      </c>
    </row>
    <row r="149" spans="1:12" s="84" customFormat="1" ht="21">
      <c r="A149" s="99" t="s">
        <v>117</v>
      </c>
      <c r="B149" s="100" t="s">
        <v>7</v>
      </c>
      <c r="C149" s="101" t="s">
        <v>63</v>
      </c>
      <c r="D149" s="123" t="s">
        <v>196</v>
      </c>
      <c r="E149" s="185" t="s">
        <v>206</v>
      </c>
      <c r="F149" s="186"/>
      <c r="G149" s="128" t="s">
        <v>7</v>
      </c>
      <c r="H149" s="96">
        <v>675000</v>
      </c>
      <c r="I149" s="102">
        <v>675000</v>
      </c>
      <c r="J149" s="103">
        <v>0</v>
      </c>
      <c r="K149" s="117" t="str">
        <f t="shared" si="4"/>
        <v>91605030130171420200</v>
      </c>
      <c r="L149" s="106" t="s">
        <v>207</v>
      </c>
    </row>
    <row r="150" spans="1:12" s="84" customFormat="1" ht="21">
      <c r="A150" s="99" t="s">
        <v>119</v>
      </c>
      <c r="B150" s="100" t="s">
        <v>7</v>
      </c>
      <c r="C150" s="101" t="s">
        <v>63</v>
      </c>
      <c r="D150" s="123" t="s">
        <v>196</v>
      </c>
      <c r="E150" s="185" t="s">
        <v>206</v>
      </c>
      <c r="F150" s="186"/>
      <c r="G150" s="128" t="s">
        <v>121</v>
      </c>
      <c r="H150" s="96">
        <v>675000</v>
      </c>
      <c r="I150" s="102">
        <v>675000</v>
      </c>
      <c r="J150" s="103">
        <v>0</v>
      </c>
      <c r="K150" s="117" t="str">
        <f t="shared" si="4"/>
        <v>91605030130171420240</v>
      </c>
      <c r="L150" s="106" t="s">
        <v>208</v>
      </c>
    </row>
    <row r="151" spans="1:12" s="84" customFormat="1">
      <c r="A151" s="79" t="s">
        <v>124</v>
      </c>
      <c r="B151" s="78" t="s">
        <v>7</v>
      </c>
      <c r="C151" s="120" t="s">
        <v>63</v>
      </c>
      <c r="D151" s="124" t="s">
        <v>196</v>
      </c>
      <c r="E151" s="187" t="s">
        <v>206</v>
      </c>
      <c r="F151" s="188"/>
      <c r="G151" s="121" t="s">
        <v>125</v>
      </c>
      <c r="H151" s="80">
        <v>675000</v>
      </c>
      <c r="I151" s="81">
        <v>675000</v>
      </c>
      <c r="J151" s="82">
        <f>IF(IF(H151="",0,H151)=0,0,(IF(H151&gt;0,IF(I151&gt;H151,0,H151-I151),IF(I151&gt;H151,H151-I151,0))))</f>
        <v>0</v>
      </c>
      <c r="K151" s="117" t="str">
        <f t="shared" si="4"/>
        <v>91605030130171420244</v>
      </c>
      <c r="L151" s="83" t="str">
        <f>C151 &amp; D151 &amp;E151 &amp; F151 &amp; G151</f>
        <v>91605030130171420244</v>
      </c>
    </row>
    <row r="152" spans="1:12" s="84" customFormat="1">
      <c r="A152" s="99" t="s">
        <v>209</v>
      </c>
      <c r="B152" s="100" t="s">
        <v>7</v>
      </c>
      <c r="C152" s="101" t="s">
        <v>63</v>
      </c>
      <c r="D152" s="123" t="s">
        <v>211</v>
      </c>
      <c r="E152" s="185" t="s">
        <v>93</v>
      </c>
      <c r="F152" s="186"/>
      <c r="G152" s="128" t="s">
        <v>94</v>
      </c>
      <c r="H152" s="96">
        <v>5473000</v>
      </c>
      <c r="I152" s="102">
        <v>5473000</v>
      </c>
      <c r="J152" s="103">
        <v>0</v>
      </c>
      <c r="K152" s="117" t="str">
        <f t="shared" si="4"/>
        <v>91608000000000000000</v>
      </c>
      <c r="L152" s="106" t="s">
        <v>210</v>
      </c>
    </row>
    <row r="153" spans="1:12" s="84" customFormat="1">
      <c r="A153" s="99" t="s">
        <v>212</v>
      </c>
      <c r="B153" s="100" t="s">
        <v>7</v>
      </c>
      <c r="C153" s="101" t="s">
        <v>63</v>
      </c>
      <c r="D153" s="123" t="s">
        <v>214</v>
      </c>
      <c r="E153" s="185" t="s">
        <v>93</v>
      </c>
      <c r="F153" s="186"/>
      <c r="G153" s="128" t="s">
        <v>94</v>
      </c>
      <c r="H153" s="96">
        <v>5473000</v>
      </c>
      <c r="I153" s="102">
        <v>5473000</v>
      </c>
      <c r="J153" s="103">
        <v>0</v>
      </c>
      <c r="K153" s="117" t="str">
        <f t="shared" si="4"/>
        <v>91608010000000000000</v>
      </c>
      <c r="L153" s="106" t="s">
        <v>213</v>
      </c>
    </row>
    <row r="154" spans="1:12" s="84" customFormat="1">
      <c r="A154" s="99"/>
      <c r="B154" s="100" t="s">
        <v>7</v>
      </c>
      <c r="C154" s="101" t="s">
        <v>63</v>
      </c>
      <c r="D154" s="123" t="s">
        <v>214</v>
      </c>
      <c r="E154" s="185" t="s">
        <v>216</v>
      </c>
      <c r="F154" s="186"/>
      <c r="G154" s="128" t="s">
        <v>94</v>
      </c>
      <c r="H154" s="96">
        <v>5473000</v>
      </c>
      <c r="I154" s="102">
        <v>5473000</v>
      </c>
      <c r="J154" s="103">
        <v>0</v>
      </c>
      <c r="K154" s="117" t="str">
        <f t="shared" si="4"/>
        <v>91608019990020560000</v>
      </c>
      <c r="L154" s="106" t="s">
        <v>215</v>
      </c>
    </row>
    <row r="155" spans="1:12" s="84" customFormat="1">
      <c r="A155" s="99" t="s">
        <v>217</v>
      </c>
      <c r="B155" s="100" t="s">
        <v>7</v>
      </c>
      <c r="C155" s="101" t="s">
        <v>63</v>
      </c>
      <c r="D155" s="123" t="s">
        <v>214</v>
      </c>
      <c r="E155" s="185" t="s">
        <v>216</v>
      </c>
      <c r="F155" s="186"/>
      <c r="G155" s="128" t="s">
        <v>8</v>
      </c>
      <c r="H155" s="96">
        <v>5473000</v>
      </c>
      <c r="I155" s="102">
        <v>5473000</v>
      </c>
      <c r="J155" s="103">
        <v>0</v>
      </c>
      <c r="K155" s="117" t="str">
        <f t="shared" si="4"/>
        <v>91608019990020560500</v>
      </c>
      <c r="L155" s="106" t="s">
        <v>218</v>
      </c>
    </row>
    <row r="156" spans="1:12" s="84" customFormat="1">
      <c r="A156" s="79" t="s">
        <v>219</v>
      </c>
      <c r="B156" s="78" t="s">
        <v>7</v>
      </c>
      <c r="C156" s="120" t="s">
        <v>63</v>
      </c>
      <c r="D156" s="124" t="s">
        <v>214</v>
      </c>
      <c r="E156" s="187" t="s">
        <v>216</v>
      </c>
      <c r="F156" s="188"/>
      <c r="G156" s="121" t="s">
        <v>220</v>
      </c>
      <c r="H156" s="80">
        <v>5473000</v>
      </c>
      <c r="I156" s="81">
        <v>5473000</v>
      </c>
      <c r="J156" s="82">
        <f>IF(IF(H156="",0,H156)=0,0,(IF(H156&gt;0,IF(I156&gt;H156,0,H156-I156),IF(I156&gt;H156,H156-I156,0))))</f>
        <v>0</v>
      </c>
      <c r="K156" s="117" t="str">
        <f t="shared" si="4"/>
        <v>91608019990020560540</v>
      </c>
      <c r="L156" s="83" t="str">
        <f>C156 &amp; D156 &amp;E156 &amp; F156 &amp; G156</f>
        <v>91608019990020560540</v>
      </c>
    </row>
    <row r="157" spans="1:12" ht="5.25" hidden="1" customHeight="1" thickBot="1">
      <c r="A157" s="18"/>
      <c r="B157" s="30"/>
      <c r="C157" s="31"/>
      <c r="D157" s="31"/>
      <c r="E157" s="31"/>
      <c r="F157" s="31"/>
      <c r="G157" s="31"/>
      <c r="H157" s="47"/>
      <c r="I157" s="48"/>
      <c r="J157" s="53"/>
      <c r="K157" s="115"/>
    </row>
    <row r="158" spans="1:12" ht="13.8" thickBot="1">
      <c r="A158" s="26"/>
      <c r="B158" s="26"/>
      <c r="C158" s="22"/>
      <c r="D158" s="22"/>
      <c r="E158" s="22"/>
      <c r="F158" s="22"/>
      <c r="G158" s="22"/>
      <c r="H158" s="46"/>
      <c r="I158" s="46"/>
      <c r="J158" s="46"/>
      <c r="K158" s="46"/>
    </row>
    <row r="159" spans="1:12" ht="28.5" customHeight="1" thickBot="1">
      <c r="A159" s="41" t="s">
        <v>18</v>
      </c>
      <c r="B159" s="42">
        <v>450</v>
      </c>
      <c r="C159" s="182" t="s">
        <v>17</v>
      </c>
      <c r="D159" s="183"/>
      <c r="E159" s="183"/>
      <c r="F159" s="183"/>
      <c r="G159" s="184"/>
      <c r="H159" s="54">
        <f>0-H167</f>
        <v>-493000</v>
      </c>
      <c r="I159" s="54">
        <f>I15-I78</f>
        <v>3147330.91</v>
      </c>
      <c r="J159" s="92" t="s">
        <v>17</v>
      </c>
    </row>
    <row r="160" spans="1:12">
      <c r="A160" s="26"/>
      <c r="B160" s="29"/>
      <c r="C160" s="22"/>
      <c r="D160" s="22"/>
      <c r="E160" s="22"/>
      <c r="F160" s="22"/>
      <c r="G160" s="22"/>
      <c r="H160" s="22"/>
      <c r="I160" s="22"/>
      <c r="J160" s="22"/>
    </row>
    <row r="161" spans="1:12" ht="13.8">
      <c r="A161" s="175" t="s">
        <v>32</v>
      </c>
      <c r="B161" s="175"/>
      <c r="C161" s="175"/>
      <c r="D161" s="175"/>
      <c r="E161" s="175"/>
      <c r="F161" s="175"/>
      <c r="G161" s="175"/>
      <c r="H161" s="175"/>
      <c r="I161" s="175"/>
      <c r="J161" s="175"/>
      <c r="K161" s="112"/>
    </row>
    <row r="162" spans="1:12">
      <c r="A162" s="8"/>
      <c r="B162" s="25"/>
      <c r="C162" s="9"/>
      <c r="D162" s="9"/>
      <c r="E162" s="9"/>
      <c r="F162" s="9"/>
      <c r="G162" s="9"/>
      <c r="H162" s="10"/>
      <c r="I162" s="10"/>
      <c r="J162" s="40" t="s">
        <v>27</v>
      </c>
      <c r="K162" s="40"/>
    </row>
    <row r="163" spans="1:12" ht="17.100000000000001" customHeight="1">
      <c r="A163" s="179" t="s">
        <v>39</v>
      </c>
      <c r="B163" s="179" t="s">
        <v>40</v>
      </c>
      <c r="C163" s="154" t="s">
        <v>45</v>
      </c>
      <c r="D163" s="155"/>
      <c r="E163" s="155"/>
      <c r="F163" s="155"/>
      <c r="G163" s="156"/>
      <c r="H163" s="179" t="s">
        <v>42</v>
      </c>
      <c r="I163" s="179" t="s">
        <v>23</v>
      </c>
      <c r="J163" s="179" t="s">
        <v>43</v>
      </c>
      <c r="K163" s="113"/>
    </row>
    <row r="164" spans="1:12" ht="17.100000000000001" customHeight="1">
      <c r="A164" s="180"/>
      <c r="B164" s="180"/>
      <c r="C164" s="157"/>
      <c r="D164" s="158"/>
      <c r="E164" s="158"/>
      <c r="F164" s="158"/>
      <c r="G164" s="159"/>
      <c r="H164" s="180"/>
      <c r="I164" s="180"/>
      <c r="J164" s="180"/>
      <c r="K164" s="113"/>
    </row>
    <row r="165" spans="1:12" ht="17.100000000000001" customHeight="1">
      <c r="A165" s="181"/>
      <c r="B165" s="181"/>
      <c r="C165" s="160"/>
      <c r="D165" s="161"/>
      <c r="E165" s="161"/>
      <c r="F165" s="161"/>
      <c r="G165" s="162"/>
      <c r="H165" s="181"/>
      <c r="I165" s="181"/>
      <c r="J165" s="181"/>
      <c r="K165" s="113"/>
    </row>
    <row r="166" spans="1:12" ht="13.8" thickBot="1">
      <c r="A166" s="70">
        <v>1</v>
      </c>
      <c r="B166" s="12">
        <v>2</v>
      </c>
      <c r="C166" s="166">
        <v>3</v>
      </c>
      <c r="D166" s="167"/>
      <c r="E166" s="167"/>
      <c r="F166" s="167"/>
      <c r="G166" s="168"/>
      <c r="H166" s="13" t="s">
        <v>2</v>
      </c>
      <c r="I166" s="13" t="s">
        <v>25</v>
      </c>
      <c r="J166" s="13" t="s">
        <v>26</v>
      </c>
      <c r="K166" s="114"/>
    </row>
    <row r="167" spans="1:12" ht="12.75" customHeight="1">
      <c r="A167" s="74" t="s">
        <v>33</v>
      </c>
      <c r="B167" s="38" t="s">
        <v>8</v>
      </c>
      <c r="C167" s="151" t="s">
        <v>17</v>
      </c>
      <c r="D167" s="152"/>
      <c r="E167" s="152"/>
      <c r="F167" s="152"/>
      <c r="G167" s="153"/>
      <c r="H167" s="66">
        <f>H169+H174+H179</f>
        <v>493000</v>
      </c>
      <c r="I167" s="66">
        <f>I169+I174+I179</f>
        <v>-3147330.91</v>
      </c>
      <c r="J167" s="127">
        <f>J169+J174+J179</f>
        <v>3640330.91</v>
      </c>
    </row>
    <row r="168" spans="1:12" ht="12.75" customHeight="1">
      <c r="A168" s="75" t="s">
        <v>11</v>
      </c>
      <c r="B168" s="39"/>
      <c r="C168" s="169"/>
      <c r="D168" s="170"/>
      <c r="E168" s="170"/>
      <c r="F168" s="170"/>
      <c r="G168" s="171"/>
      <c r="H168" s="43"/>
      <c r="I168" s="44"/>
      <c r="J168" s="45"/>
    </row>
    <row r="169" spans="1:12" ht="12.75" customHeight="1">
      <c r="A169" s="74" t="s">
        <v>34</v>
      </c>
      <c r="B169" s="49" t="s">
        <v>12</v>
      </c>
      <c r="C169" s="172" t="s">
        <v>17</v>
      </c>
      <c r="D169" s="173"/>
      <c r="E169" s="173"/>
      <c r="F169" s="173"/>
      <c r="G169" s="174"/>
      <c r="H169" s="52">
        <v>0</v>
      </c>
      <c r="I169" s="52">
        <v>0</v>
      </c>
      <c r="J169" s="89">
        <v>0</v>
      </c>
    </row>
    <row r="170" spans="1:12" ht="12.75" customHeight="1">
      <c r="A170" s="75" t="s">
        <v>10</v>
      </c>
      <c r="B170" s="50"/>
      <c r="C170" s="200"/>
      <c r="D170" s="201"/>
      <c r="E170" s="201"/>
      <c r="F170" s="201"/>
      <c r="G170" s="202"/>
      <c r="H170" s="62"/>
      <c r="I170" s="63"/>
      <c r="J170" s="64"/>
    </row>
    <row r="171" spans="1:12" hidden="1">
      <c r="A171" s="130"/>
      <c r="B171" s="131" t="s">
        <v>12</v>
      </c>
      <c r="C171" s="132"/>
      <c r="D171" s="163"/>
      <c r="E171" s="164"/>
      <c r="F171" s="164"/>
      <c r="G171" s="165"/>
      <c r="H171" s="133"/>
      <c r="I171" s="134"/>
      <c r="J171" s="135"/>
      <c r="K171" s="136" t="str">
        <f>C171 &amp; D171 &amp; G171</f>
        <v/>
      </c>
      <c r="L171" s="137"/>
    </row>
    <row r="172" spans="1:12" s="84" customFormat="1">
      <c r="A172" s="138"/>
      <c r="B172" s="139" t="s">
        <v>12</v>
      </c>
      <c r="C172" s="140"/>
      <c r="D172" s="208"/>
      <c r="E172" s="208"/>
      <c r="F172" s="208"/>
      <c r="G172" s="209"/>
      <c r="H172" s="141"/>
      <c r="I172" s="142"/>
      <c r="J172" s="143">
        <f>IF(IF(H172="",0,H172)=0,0,(IF(H172&gt;0,IF(I172&gt;H172,0,H172-I172),IF(I172&gt;H172,H172-I172,0))))</f>
        <v>0</v>
      </c>
      <c r="K172" s="144" t="str">
        <f>C172 &amp; D172 &amp; G172</f>
        <v/>
      </c>
      <c r="L172" s="145" t="str">
        <f>C172 &amp; D172 &amp; G172</f>
        <v/>
      </c>
    </row>
    <row r="173" spans="1:12" ht="12.75" hidden="1" customHeight="1">
      <c r="A173" s="76"/>
      <c r="B173" s="17"/>
      <c r="C173" s="14"/>
      <c r="D173" s="14"/>
      <c r="E173" s="14"/>
      <c r="F173" s="14"/>
      <c r="G173" s="14"/>
      <c r="H173" s="34"/>
      <c r="I173" s="35"/>
      <c r="J173" s="55"/>
      <c r="K173" s="116"/>
    </row>
    <row r="174" spans="1:12" ht="12.75" customHeight="1">
      <c r="A174" s="74" t="s">
        <v>35</v>
      </c>
      <c r="B174" s="50" t="s">
        <v>13</v>
      </c>
      <c r="C174" s="200" t="s">
        <v>17</v>
      </c>
      <c r="D174" s="201"/>
      <c r="E174" s="201"/>
      <c r="F174" s="201"/>
      <c r="G174" s="202"/>
      <c r="H174" s="52">
        <v>0</v>
      </c>
      <c r="I174" s="52">
        <v>0</v>
      </c>
      <c r="J174" s="90">
        <v>0</v>
      </c>
    </row>
    <row r="175" spans="1:12" ht="12.75" customHeight="1">
      <c r="A175" s="75" t="s">
        <v>10</v>
      </c>
      <c r="B175" s="50"/>
      <c r="C175" s="200"/>
      <c r="D175" s="201"/>
      <c r="E175" s="201"/>
      <c r="F175" s="201"/>
      <c r="G175" s="202"/>
      <c r="H175" s="62"/>
      <c r="I175" s="63"/>
      <c r="J175" s="64"/>
    </row>
    <row r="176" spans="1:12" ht="12.75" hidden="1" customHeight="1">
      <c r="A176" s="130"/>
      <c r="B176" s="131" t="s">
        <v>13</v>
      </c>
      <c r="C176" s="132"/>
      <c r="D176" s="163"/>
      <c r="E176" s="164"/>
      <c r="F176" s="164"/>
      <c r="G176" s="165"/>
      <c r="H176" s="133"/>
      <c r="I176" s="134"/>
      <c r="J176" s="135"/>
      <c r="K176" s="136" t="str">
        <f>C176 &amp; D176 &amp; G176</f>
        <v/>
      </c>
      <c r="L176" s="137"/>
    </row>
    <row r="177" spans="1:12" s="84" customFormat="1">
      <c r="A177" s="138"/>
      <c r="B177" s="139" t="s">
        <v>13</v>
      </c>
      <c r="C177" s="140"/>
      <c r="D177" s="208"/>
      <c r="E177" s="208"/>
      <c r="F177" s="208"/>
      <c r="G177" s="209"/>
      <c r="H177" s="141"/>
      <c r="I177" s="142"/>
      <c r="J177" s="143">
        <f>IF(IF(H177="",0,H177)=0,0,(IF(H177&gt;0,IF(I177&gt;H177,0,H177-I177),IF(I177&gt;H177,H177-I177,0))))</f>
        <v>0</v>
      </c>
      <c r="K177" s="144" t="str">
        <f>C177 &amp; D177 &amp; G177</f>
        <v/>
      </c>
      <c r="L177" s="145" t="str">
        <f>C177 &amp; D177 &amp; G177</f>
        <v/>
      </c>
    </row>
    <row r="178" spans="1:12" ht="12.75" hidden="1" customHeight="1">
      <c r="A178" s="76"/>
      <c r="B178" s="16"/>
      <c r="C178" s="14"/>
      <c r="D178" s="14"/>
      <c r="E178" s="14"/>
      <c r="F178" s="14"/>
      <c r="G178" s="14"/>
      <c r="H178" s="34"/>
      <c r="I178" s="35"/>
      <c r="J178" s="55"/>
      <c r="K178" s="116"/>
    </row>
    <row r="179" spans="1:12" ht="12.75" customHeight="1">
      <c r="A179" s="74" t="s">
        <v>16</v>
      </c>
      <c r="B179" s="50" t="s">
        <v>9</v>
      </c>
      <c r="C179" s="205" t="s">
        <v>53</v>
      </c>
      <c r="D179" s="206"/>
      <c r="E179" s="206"/>
      <c r="F179" s="206"/>
      <c r="G179" s="207"/>
      <c r="H179" s="52">
        <v>493000</v>
      </c>
      <c r="I179" s="52">
        <v>-3147330.91</v>
      </c>
      <c r="J179" s="91">
        <f>IF(IF(H179="",0,H179)=0,0,(IF(H179&gt;0,IF(I179&gt;H179,0,H179-I179),IF(I179&gt;H179,H179-I179,0))))</f>
        <v>3640330.91</v>
      </c>
    </row>
    <row r="180" spans="1:12" ht="21">
      <c r="A180" s="74" t="s">
        <v>54</v>
      </c>
      <c r="B180" s="50" t="s">
        <v>9</v>
      </c>
      <c r="C180" s="205" t="s">
        <v>55</v>
      </c>
      <c r="D180" s="206"/>
      <c r="E180" s="206"/>
      <c r="F180" s="206"/>
      <c r="G180" s="207"/>
      <c r="H180" s="52">
        <v>0</v>
      </c>
      <c r="I180" s="52">
        <v>0</v>
      </c>
      <c r="J180" s="91">
        <f>IF(IF(H180="",0,H180)=0,0,(IF(H180&gt;0,IF(I180&gt;H180,0,H180-I180),IF(I180&gt;H180,H180-I180,0))))</f>
        <v>0</v>
      </c>
    </row>
    <row r="181" spans="1:12" ht="35.25" customHeight="1">
      <c r="A181" s="74" t="s">
        <v>57</v>
      </c>
      <c r="B181" s="50" t="s">
        <v>9</v>
      </c>
      <c r="C181" s="205" t="s">
        <v>56</v>
      </c>
      <c r="D181" s="206"/>
      <c r="E181" s="206"/>
      <c r="F181" s="206"/>
      <c r="G181" s="207"/>
      <c r="H181" s="52">
        <v>0</v>
      </c>
      <c r="I181" s="52">
        <v>0</v>
      </c>
      <c r="J181" s="91">
        <f>IF(IF(H181="",0,H181)=0,0,(IF(H181&gt;0,IF(I181&gt;H181,0,H181-I181),IF(I181&gt;H181,H181-I181,0))))</f>
        <v>0</v>
      </c>
    </row>
    <row r="182" spans="1:12">
      <c r="A182" s="108"/>
      <c r="B182" s="109" t="s">
        <v>14</v>
      </c>
      <c r="C182" s="107" t="s">
        <v>63</v>
      </c>
      <c r="D182" s="210" t="s">
        <v>68</v>
      </c>
      <c r="E182" s="211"/>
      <c r="F182" s="211"/>
      <c r="G182" s="212"/>
      <c r="H182" s="96">
        <v>-12327658</v>
      </c>
      <c r="I182" s="96">
        <v>-14711532.779999999</v>
      </c>
      <c r="J182" s="111" t="s">
        <v>58</v>
      </c>
      <c r="K182" s="106" t="str">
        <f t="shared" ref="K182:K191" si="5">C182 &amp; D182 &amp; G182</f>
        <v>91600000000000000000</v>
      </c>
      <c r="L182" s="106" t="s">
        <v>69</v>
      </c>
    </row>
    <row r="183" spans="1:12">
      <c r="A183" s="108" t="s">
        <v>83</v>
      </c>
      <c r="B183" s="109" t="s">
        <v>14</v>
      </c>
      <c r="C183" s="107" t="s">
        <v>63</v>
      </c>
      <c r="D183" s="210" t="s">
        <v>81</v>
      </c>
      <c r="E183" s="211"/>
      <c r="F183" s="211"/>
      <c r="G183" s="212"/>
      <c r="H183" s="96">
        <v>-12327658</v>
      </c>
      <c r="I183" s="96">
        <v>-14711532.779999999</v>
      </c>
      <c r="J183" s="111" t="s">
        <v>58</v>
      </c>
      <c r="K183" s="106" t="str">
        <f t="shared" si="5"/>
        <v>91601050000000000500</v>
      </c>
      <c r="L183" s="106" t="s">
        <v>82</v>
      </c>
    </row>
    <row r="184" spans="1:12">
      <c r="A184" s="108" t="s">
        <v>86</v>
      </c>
      <c r="B184" s="109" t="s">
        <v>14</v>
      </c>
      <c r="C184" s="107" t="s">
        <v>63</v>
      </c>
      <c r="D184" s="210" t="s">
        <v>84</v>
      </c>
      <c r="E184" s="211"/>
      <c r="F184" s="211"/>
      <c r="G184" s="212"/>
      <c r="H184" s="96">
        <v>-12327658</v>
      </c>
      <c r="I184" s="96">
        <v>-14711532.779999999</v>
      </c>
      <c r="J184" s="111" t="s">
        <v>58</v>
      </c>
      <c r="K184" s="106" t="str">
        <f t="shared" si="5"/>
        <v>91601050200000000500</v>
      </c>
      <c r="L184" s="106" t="s">
        <v>85</v>
      </c>
    </row>
    <row r="185" spans="1:12">
      <c r="A185" s="108" t="s">
        <v>89</v>
      </c>
      <c r="B185" s="109" t="s">
        <v>14</v>
      </c>
      <c r="C185" s="107" t="s">
        <v>63</v>
      </c>
      <c r="D185" s="210" t="s">
        <v>87</v>
      </c>
      <c r="E185" s="211"/>
      <c r="F185" s="211"/>
      <c r="G185" s="212"/>
      <c r="H185" s="96">
        <v>-12327658</v>
      </c>
      <c r="I185" s="96">
        <v>-14711532.779999999</v>
      </c>
      <c r="J185" s="111" t="s">
        <v>58</v>
      </c>
      <c r="K185" s="106" t="str">
        <f t="shared" si="5"/>
        <v>91601050201000000510</v>
      </c>
      <c r="L185" s="106" t="s">
        <v>88</v>
      </c>
    </row>
    <row r="186" spans="1:12" ht="21">
      <c r="A186" s="94" t="s">
        <v>91</v>
      </c>
      <c r="B186" s="110" t="s">
        <v>14</v>
      </c>
      <c r="C186" s="122" t="s">
        <v>63</v>
      </c>
      <c r="D186" s="213" t="s">
        <v>90</v>
      </c>
      <c r="E186" s="213"/>
      <c r="F186" s="213"/>
      <c r="G186" s="214"/>
      <c r="H186" s="77">
        <v>-12327658</v>
      </c>
      <c r="I186" s="77">
        <v>-14711532.779999999</v>
      </c>
      <c r="J186" s="65" t="s">
        <v>17</v>
      </c>
      <c r="K186" s="106" t="str">
        <f t="shared" si="5"/>
        <v>91601050201100000510</v>
      </c>
      <c r="L186" s="4" t="str">
        <f>C186 &amp; D186 &amp; G186</f>
        <v>91601050201100000510</v>
      </c>
    </row>
    <row r="187" spans="1:12">
      <c r="A187" s="108"/>
      <c r="B187" s="109" t="s">
        <v>15</v>
      </c>
      <c r="C187" s="107" t="s">
        <v>63</v>
      </c>
      <c r="D187" s="210" t="s">
        <v>68</v>
      </c>
      <c r="E187" s="211"/>
      <c r="F187" s="211"/>
      <c r="G187" s="212"/>
      <c r="H187" s="96">
        <v>12820658</v>
      </c>
      <c r="I187" s="96">
        <v>11564201.869999999</v>
      </c>
      <c r="J187" s="111" t="s">
        <v>58</v>
      </c>
      <c r="K187" s="106" t="str">
        <f t="shared" si="5"/>
        <v>91600000000000000000</v>
      </c>
      <c r="L187" s="106" t="s">
        <v>69</v>
      </c>
    </row>
    <row r="188" spans="1:12">
      <c r="A188" s="108" t="s">
        <v>70</v>
      </c>
      <c r="B188" s="109" t="s">
        <v>15</v>
      </c>
      <c r="C188" s="107" t="s">
        <v>63</v>
      </c>
      <c r="D188" s="210" t="s">
        <v>71</v>
      </c>
      <c r="E188" s="211"/>
      <c r="F188" s="211"/>
      <c r="G188" s="212"/>
      <c r="H188" s="96">
        <v>12820658</v>
      </c>
      <c r="I188" s="96">
        <v>11564201.869999999</v>
      </c>
      <c r="J188" s="111" t="s">
        <v>58</v>
      </c>
      <c r="K188" s="106" t="str">
        <f t="shared" si="5"/>
        <v>91601050000000000600</v>
      </c>
      <c r="L188" s="106" t="s">
        <v>72</v>
      </c>
    </row>
    <row r="189" spans="1:12">
      <c r="A189" s="108" t="s">
        <v>73</v>
      </c>
      <c r="B189" s="109" t="s">
        <v>15</v>
      </c>
      <c r="C189" s="107" t="s">
        <v>63</v>
      </c>
      <c r="D189" s="210" t="s">
        <v>74</v>
      </c>
      <c r="E189" s="211"/>
      <c r="F189" s="211"/>
      <c r="G189" s="212"/>
      <c r="H189" s="96">
        <v>12820658</v>
      </c>
      <c r="I189" s="96">
        <v>11564201.869999999</v>
      </c>
      <c r="J189" s="111" t="s">
        <v>58</v>
      </c>
      <c r="K189" s="106" t="str">
        <f t="shared" si="5"/>
        <v>91601050200000000600</v>
      </c>
      <c r="L189" s="106" t="s">
        <v>75</v>
      </c>
    </row>
    <row r="190" spans="1:12">
      <c r="A190" s="108" t="s">
        <v>76</v>
      </c>
      <c r="B190" s="109" t="s">
        <v>15</v>
      </c>
      <c r="C190" s="107" t="s">
        <v>63</v>
      </c>
      <c r="D190" s="210" t="s">
        <v>77</v>
      </c>
      <c r="E190" s="211"/>
      <c r="F190" s="211"/>
      <c r="G190" s="212"/>
      <c r="H190" s="96">
        <v>12820658</v>
      </c>
      <c r="I190" s="96">
        <v>11564201.869999999</v>
      </c>
      <c r="J190" s="111" t="s">
        <v>58</v>
      </c>
      <c r="K190" s="106" t="str">
        <f t="shared" si="5"/>
        <v>91601050201000000610</v>
      </c>
      <c r="L190" s="106" t="s">
        <v>78</v>
      </c>
    </row>
    <row r="191" spans="1:12" ht="21">
      <c r="A191" s="95" t="s">
        <v>79</v>
      </c>
      <c r="B191" s="110" t="s">
        <v>15</v>
      </c>
      <c r="C191" s="122" t="s">
        <v>63</v>
      </c>
      <c r="D191" s="213" t="s">
        <v>80</v>
      </c>
      <c r="E191" s="213"/>
      <c r="F191" s="213"/>
      <c r="G191" s="214"/>
      <c r="H191" s="97">
        <v>12820658</v>
      </c>
      <c r="I191" s="97">
        <v>11564201.869999999</v>
      </c>
      <c r="J191" s="98" t="s">
        <v>17</v>
      </c>
      <c r="K191" s="105" t="str">
        <f t="shared" si="5"/>
        <v>91601050201100000610</v>
      </c>
      <c r="L191" s="4" t="str">
        <f>C191 &amp; D191 &amp; G191</f>
        <v>91601050201100000610</v>
      </c>
    </row>
    <row r="192" spans="1:12">
      <c r="A192" s="26"/>
      <c r="B192" s="29"/>
      <c r="C192" s="22"/>
      <c r="D192" s="22"/>
      <c r="E192" s="22"/>
      <c r="F192" s="22"/>
      <c r="G192" s="22"/>
      <c r="H192" s="22"/>
      <c r="I192" s="22"/>
      <c r="J192" s="22"/>
      <c r="K192" s="22"/>
    </row>
    <row r="193" spans="1:12">
      <c r="A193" s="26"/>
      <c r="B193" s="29"/>
      <c r="C193" s="22"/>
      <c r="D193" s="22"/>
      <c r="E193" s="22"/>
      <c r="F193" s="22"/>
      <c r="G193" s="22"/>
      <c r="H193" s="22"/>
      <c r="I193" s="22"/>
      <c r="J193" s="22"/>
      <c r="K193" s="93"/>
      <c r="L193" s="93"/>
    </row>
    <row r="194" spans="1:12" ht="21.75" customHeight="1">
      <c r="A194" s="24" t="s">
        <v>48</v>
      </c>
      <c r="B194" s="203"/>
      <c r="C194" s="203"/>
      <c r="D194" s="203"/>
      <c r="E194" s="29"/>
      <c r="F194" s="29"/>
      <c r="G194" s="22"/>
      <c r="H194" s="68" t="s">
        <v>50</v>
      </c>
      <c r="I194" s="67"/>
      <c r="J194" s="67"/>
      <c r="K194" s="93"/>
      <c r="L194" s="93"/>
    </row>
    <row r="195" spans="1:12">
      <c r="A195" s="3" t="s">
        <v>46</v>
      </c>
      <c r="B195" s="199" t="s">
        <v>47</v>
      </c>
      <c r="C195" s="199"/>
      <c r="D195" s="199"/>
      <c r="E195" s="29"/>
      <c r="F195" s="29"/>
      <c r="G195" s="22"/>
      <c r="H195" s="22"/>
      <c r="I195" s="69" t="s">
        <v>51</v>
      </c>
      <c r="J195" s="29" t="s">
        <v>47</v>
      </c>
      <c r="K195" s="93"/>
      <c r="L195" s="93"/>
    </row>
    <row r="196" spans="1:12">
      <c r="A196" s="3"/>
      <c r="B196" s="29"/>
      <c r="C196" s="22"/>
      <c r="D196" s="22"/>
      <c r="E196" s="22"/>
      <c r="F196" s="22"/>
      <c r="G196" s="22"/>
      <c r="H196" s="22"/>
      <c r="I196" s="22"/>
      <c r="J196" s="22"/>
      <c r="K196" s="93"/>
      <c r="L196" s="93"/>
    </row>
    <row r="197" spans="1:12" ht="21.75" customHeight="1">
      <c r="A197" s="3" t="s">
        <v>49</v>
      </c>
      <c r="B197" s="204"/>
      <c r="C197" s="204"/>
      <c r="D197" s="204"/>
      <c r="E197" s="119"/>
      <c r="F197" s="119"/>
      <c r="G197" s="22"/>
      <c r="H197" s="22"/>
      <c r="I197" s="22"/>
      <c r="J197" s="22"/>
      <c r="K197" s="93"/>
      <c r="L197" s="93"/>
    </row>
    <row r="198" spans="1:12">
      <c r="A198" s="3" t="s">
        <v>46</v>
      </c>
      <c r="B198" s="199" t="s">
        <v>47</v>
      </c>
      <c r="C198" s="199"/>
      <c r="D198" s="199"/>
      <c r="E198" s="29"/>
      <c r="F198" s="29"/>
      <c r="G198" s="22"/>
      <c r="H198" s="22"/>
      <c r="I198" s="22"/>
      <c r="J198" s="22"/>
      <c r="K198" s="93"/>
      <c r="L198" s="93"/>
    </row>
    <row r="199" spans="1:12">
      <c r="A199" s="3"/>
      <c r="B199" s="29"/>
      <c r="C199" s="22"/>
      <c r="D199" s="22"/>
      <c r="E199" s="22"/>
      <c r="F199" s="22"/>
      <c r="G199" s="22"/>
      <c r="H199" s="22"/>
      <c r="I199" s="22"/>
      <c r="J199" s="22"/>
      <c r="K199" s="93"/>
      <c r="L199" s="93"/>
    </row>
    <row r="200" spans="1:12">
      <c r="A200" s="3" t="s">
        <v>31</v>
      </c>
      <c r="B200" s="29"/>
      <c r="C200" s="22"/>
      <c r="D200" s="22"/>
      <c r="E200" s="22"/>
      <c r="F200" s="22"/>
      <c r="G200" s="22"/>
      <c r="H200" s="22"/>
      <c r="I200" s="22"/>
      <c r="J200" s="22"/>
      <c r="K200" s="93"/>
      <c r="L200" s="93"/>
    </row>
    <row r="201" spans="1:12">
      <c r="A201" s="26"/>
      <c r="B201" s="29"/>
      <c r="C201" s="22"/>
      <c r="D201" s="22"/>
      <c r="E201" s="22"/>
      <c r="F201" s="22"/>
      <c r="G201" s="22"/>
      <c r="H201" s="22"/>
      <c r="I201" s="22"/>
      <c r="J201" s="22"/>
      <c r="K201" s="93"/>
      <c r="L201" s="93"/>
    </row>
    <row r="202" spans="1:12">
      <c r="K202" s="93"/>
      <c r="L202" s="93"/>
    </row>
    <row r="203" spans="1:12">
      <c r="K203" s="93"/>
      <c r="L203" s="93"/>
    </row>
    <row r="204" spans="1:12">
      <c r="K204" s="93"/>
      <c r="L204" s="93"/>
    </row>
    <row r="205" spans="1:12">
      <c r="K205" s="93"/>
      <c r="L205" s="93"/>
    </row>
    <row r="206" spans="1:12">
      <c r="K206" s="93"/>
      <c r="L206" s="93"/>
    </row>
    <row r="207" spans="1:12">
      <c r="K207" s="93"/>
      <c r="L207" s="93"/>
    </row>
  </sheetData>
  <mergeCells count="191">
    <mergeCell ref="D51:G51"/>
    <mergeCell ref="D52:G52"/>
    <mergeCell ref="D68:G68"/>
    <mergeCell ref="D69:G69"/>
    <mergeCell ref="D63:G63"/>
    <mergeCell ref="D64:G64"/>
    <mergeCell ref="D65:G65"/>
    <mergeCell ref="D66:G66"/>
    <mergeCell ref="D67:G67"/>
    <mergeCell ref="D58:G58"/>
    <mergeCell ref="D59:G59"/>
    <mergeCell ref="D60:G60"/>
    <mergeCell ref="D61:G61"/>
    <mergeCell ref="D62:G62"/>
    <mergeCell ref="E153:F153"/>
    <mergeCell ref="E154:F154"/>
    <mergeCell ref="E155:F155"/>
    <mergeCell ref="E156:F156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28:F128"/>
    <mergeCell ref="E142:F142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33:G33"/>
    <mergeCell ref="D34:G34"/>
    <mergeCell ref="D35:G35"/>
    <mergeCell ref="D36:G36"/>
    <mergeCell ref="D37:G37"/>
    <mergeCell ref="E118:F118"/>
    <mergeCell ref="E119:F119"/>
    <mergeCell ref="E120:F120"/>
    <mergeCell ref="E121:F121"/>
    <mergeCell ref="E99:F99"/>
    <mergeCell ref="E100:F100"/>
    <mergeCell ref="E101:F101"/>
    <mergeCell ref="E102:F102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A72:J72"/>
    <mergeCell ref="J74:J76"/>
    <mergeCell ref="D45:G45"/>
    <mergeCell ref="E138:F138"/>
    <mergeCell ref="E139:F139"/>
    <mergeCell ref="E140:F140"/>
    <mergeCell ref="E141:F141"/>
    <mergeCell ref="E133:F133"/>
    <mergeCell ref="E134:F134"/>
    <mergeCell ref="E135:F135"/>
    <mergeCell ref="E136:F136"/>
    <mergeCell ref="E137:F137"/>
    <mergeCell ref="E89:F89"/>
    <mergeCell ref="E90:F90"/>
    <mergeCell ref="E91:F91"/>
    <mergeCell ref="E92:F92"/>
    <mergeCell ref="E103:F103"/>
    <mergeCell ref="E104:F104"/>
    <mergeCell ref="E105:F105"/>
    <mergeCell ref="E106:F106"/>
    <mergeCell ref="E107:F107"/>
    <mergeCell ref="E98:F98"/>
    <mergeCell ref="D57:G57"/>
    <mergeCell ref="D48:G48"/>
    <mergeCell ref="D49:G49"/>
    <mergeCell ref="D50:G50"/>
    <mergeCell ref="E147:F147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22:F122"/>
    <mergeCell ref="E113:F113"/>
    <mergeCell ref="B198:D198"/>
    <mergeCell ref="C170:G170"/>
    <mergeCell ref="C174:G174"/>
    <mergeCell ref="C175:G175"/>
    <mergeCell ref="B194:D194"/>
    <mergeCell ref="B197:D197"/>
    <mergeCell ref="C179:G179"/>
    <mergeCell ref="C181:G181"/>
    <mergeCell ref="B195:D195"/>
    <mergeCell ref="C180:G180"/>
    <mergeCell ref="D172:G172"/>
    <mergeCell ref="D182:G182"/>
    <mergeCell ref="D187:G187"/>
    <mergeCell ref="D188:G188"/>
    <mergeCell ref="D189:G189"/>
    <mergeCell ref="D190:G190"/>
    <mergeCell ref="D191:G191"/>
    <mergeCell ref="D183:G183"/>
    <mergeCell ref="D176:G176"/>
    <mergeCell ref="D177:G177"/>
    <mergeCell ref="D184:G184"/>
    <mergeCell ref="D185:G185"/>
    <mergeCell ref="D186:G186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I74:I76"/>
    <mergeCell ref="C14:G14"/>
    <mergeCell ref="C16:G16"/>
    <mergeCell ref="D29:G29"/>
    <mergeCell ref="D30:G30"/>
    <mergeCell ref="D31:G31"/>
    <mergeCell ref="D32:G32"/>
    <mergeCell ref="A74:A76"/>
    <mergeCell ref="D26:G26"/>
    <mergeCell ref="D27:G27"/>
    <mergeCell ref="D28:G28"/>
    <mergeCell ref="D46:G46"/>
    <mergeCell ref="D47:G47"/>
    <mergeCell ref="D38:G38"/>
    <mergeCell ref="D39:G39"/>
    <mergeCell ref="D40:G40"/>
    <mergeCell ref="D41:G41"/>
    <mergeCell ref="D42:G42"/>
    <mergeCell ref="D53:G53"/>
    <mergeCell ref="D54:G54"/>
    <mergeCell ref="D55:G55"/>
    <mergeCell ref="D56:G56"/>
    <mergeCell ref="D43:G43"/>
    <mergeCell ref="D44:G44"/>
    <mergeCell ref="C78:G78"/>
    <mergeCell ref="C74:G76"/>
    <mergeCell ref="D171:G171"/>
    <mergeCell ref="C166:G166"/>
    <mergeCell ref="C167:G167"/>
    <mergeCell ref="C168:G168"/>
    <mergeCell ref="C169:G169"/>
    <mergeCell ref="C77:G77"/>
    <mergeCell ref="A161:J161"/>
    <mergeCell ref="C79:G79"/>
    <mergeCell ref="H163:H165"/>
    <mergeCell ref="C163:G165"/>
    <mergeCell ref="A163:A165"/>
    <mergeCell ref="H74:H76"/>
    <mergeCell ref="B74:B76"/>
    <mergeCell ref="J163:J165"/>
    <mergeCell ref="I163:I165"/>
    <mergeCell ref="C159:G159"/>
    <mergeCell ref="B163:B165"/>
    <mergeCell ref="E93:F93"/>
    <mergeCell ref="E94:F94"/>
    <mergeCell ref="E95:F95"/>
    <mergeCell ref="E96:F96"/>
    <mergeCell ref="E97:F97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0" max="16383" man="1"/>
    <brk id="1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07"/>
  <sheetViews>
    <sheetView tabSelected="1" workbookViewId="0">
      <selection sqref="A1:I1"/>
    </sheetView>
  </sheetViews>
  <sheetFormatPr defaultRowHeight="13.2"/>
  <cols>
    <col min="1" max="1" width="45.6640625" customWidth="1"/>
    <col min="2" max="3" width="5.6640625" customWidth="1"/>
    <col min="4" max="4" width="7.6640625" customWidth="1"/>
    <col min="5" max="5" width="10.6640625" customWidth="1"/>
    <col min="6" max="7" width="5.6640625" customWidth="1"/>
    <col min="8" max="10" width="19.6640625" customWidth="1"/>
    <col min="11" max="11" width="24.33203125" hidden="1" customWidth="1"/>
    <col min="12" max="12" width="34.6640625" hidden="1" customWidth="1"/>
  </cols>
  <sheetData>
    <row r="1" spans="1:12" ht="14.4" thickBot="1">
      <c r="A1" s="193" t="s">
        <v>36</v>
      </c>
      <c r="B1" s="193"/>
      <c r="C1" s="193"/>
      <c r="D1" s="193"/>
      <c r="E1" s="193"/>
      <c r="F1" s="193"/>
      <c r="G1" s="193"/>
      <c r="H1" s="193"/>
      <c r="I1" s="194"/>
      <c r="J1" s="1" t="s">
        <v>3</v>
      </c>
      <c r="K1" s="22"/>
      <c r="L1" s="4"/>
    </row>
    <row r="2" spans="1:12">
      <c r="A2" s="5"/>
      <c r="B2" s="149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52</v>
      </c>
      <c r="B3" s="197" t="s">
        <v>62</v>
      </c>
      <c r="C3" s="197"/>
      <c r="D3" s="197"/>
      <c r="E3" s="22"/>
      <c r="F3" s="22"/>
      <c r="G3" s="198"/>
      <c r="H3" s="198"/>
      <c r="I3" s="32" t="s">
        <v>22</v>
      </c>
      <c r="J3" s="129">
        <v>44896</v>
      </c>
      <c r="K3" s="22" t="s">
        <v>8</v>
      </c>
      <c r="L3" s="4"/>
    </row>
    <row r="4" spans="1:12">
      <c r="A4" s="149"/>
      <c r="B4" s="149"/>
      <c r="C4" s="149"/>
      <c r="D4" s="149"/>
      <c r="E4" s="149"/>
      <c r="F4" s="149"/>
      <c r="G4" s="149"/>
      <c r="H4" s="6"/>
      <c r="I4" s="33" t="s">
        <v>21</v>
      </c>
      <c r="J4" s="86"/>
      <c r="K4" s="22" t="s">
        <v>65</v>
      </c>
      <c r="L4" s="4"/>
    </row>
    <row r="5" spans="1:12">
      <c r="A5" s="149" t="s">
        <v>37</v>
      </c>
      <c r="B5" s="195" t="s">
        <v>61</v>
      </c>
      <c r="C5" s="195"/>
      <c r="D5" s="195"/>
      <c r="E5" s="195"/>
      <c r="F5" s="195"/>
      <c r="G5" s="195"/>
      <c r="H5" s="195"/>
      <c r="I5" s="33" t="s">
        <v>30</v>
      </c>
      <c r="J5" s="87" t="s">
        <v>63</v>
      </c>
      <c r="K5" s="22"/>
      <c r="L5" s="4"/>
    </row>
    <row r="6" spans="1:12">
      <c r="A6" s="149" t="s">
        <v>38</v>
      </c>
      <c r="B6" s="196"/>
      <c r="C6" s="196"/>
      <c r="D6" s="196"/>
      <c r="E6" s="196"/>
      <c r="F6" s="196"/>
      <c r="G6" s="196"/>
      <c r="H6" s="196"/>
      <c r="I6" s="33" t="s">
        <v>59</v>
      </c>
      <c r="J6" s="87" t="s">
        <v>67</v>
      </c>
      <c r="K6" s="22" t="s">
        <v>64</v>
      </c>
      <c r="L6" s="4"/>
    </row>
    <row r="7" spans="1:12">
      <c r="A7" s="7" t="s">
        <v>60</v>
      </c>
      <c r="B7" s="149"/>
      <c r="C7" s="149"/>
      <c r="D7" s="149"/>
      <c r="E7" s="149"/>
      <c r="F7" s="149"/>
      <c r="G7" s="149"/>
      <c r="H7" s="6"/>
      <c r="I7" s="33"/>
      <c r="J7" s="87"/>
      <c r="K7" s="22"/>
    </row>
    <row r="8" spans="1:12" ht="13.8" thickBot="1">
      <c r="A8" s="149" t="s">
        <v>1</v>
      </c>
      <c r="B8" s="149"/>
      <c r="C8" s="149"/>
      <c r="D8" s="149"/>
      <c r="E8" s="149"/>
      <c r="F8" s="149"/>
      <c r="G8" s="149"/>
      <c r="H8" s="6"/>
      <c r="I8" s="6"/>
      <c r="J8" s="88" t="s">
        <v>0</v>
      </c>
      <c r="K8" s="22"/>
    </row>
    <row r="9" spans="1:12" ht="13.8">
      <c r="A9" s="175" t="s">
        <v>29</v>
      </c>
      <c r="B9" s="175"/>
      <c r="C9" s="175"/>
      <c r="D9" s="175"/>
      <c r="E9" s="175"/>
      <c r="F9" s="175"/>
      <c r="G9" s="175"/>
      <c r="H9" s="175"/>
      <c r="I9" s="175"/>
      <c r="J9" s="175"/>
      <c r="K9" s="125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54" t="s">
        <v>41</v>
      </c>
      <c r="D11" s="155"/>
      <c r="E11" s="155"/>
      <c r="F11" s="155"/>
      <c r="G11" s="156"/>
      <c r="H11" s="179" t="s">
        <v>42</v>
      </c>
      <c r="I11" s="179" t="s">
        <v>23</v>
      </c>
      <c r="J11" s="179" t="s">
        <v>43</v>
      </c>
      <c r="K11" s="150"/>
    </row>
    <row r="12" spans="1:12">
      <c r="A12" s="180"/>
      <c r="B12" s="180"/>
      <c r="C12" s="157"/>
      <c r="D12" s="158"/>
      <c r="E12" s="158"/>
      <c r="F12" s="158"/>
      <c r="G12" s="159"/>
      <c r="H12" s="180"/>
      <c r="I12" s="180"/>
      <c r="J12" s="180"/>
      <c r="K12" s="150"/>
    </row>
    <row r="13" spans="1:12">
      <c r="A13" s="181"/>
      <c r="B13" s="181"/>
      <c r="C13" s="160"/>
      <c r="D13" s="161"/>
      <c r="E13" s="161"/>
      <c r="F13" s="161"/>
      <c r="G13" s="162"/>
      <c r="H13" s="181"/>
      <c r="I13" s="181"/>
      <c r="J13" s="181"/>
      <c r="K13" s="150"/>
    </row>
    <row r="14" spans="1:12" ht="13.8" thickBot="1">
      <c r="A14" s="70">
        <v>1</v>
      </c>
      <c r="B14" s="12">
        <v>2</v>
      </c>
      <c r="C14" s="166">
        <v>3</v>
      </c>
      <c r="D14" s="167"/>
      <c r="E14" s="167"/>
      <c r="F14" s="167"/>
      <c r="G14" s="168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12327658</v>
      </c>
      <c r="I15" s="52">
        <v>14711532.779999999</v>
      </c>
      <c r="J15" s="104">
        <v>1204480.1299999999</v>
      </c>
    </row>
    <row r="16" spans="1:12">
      <c r="A16" s="72" t="s">
        <v>4</v>
      </c>
      <c r="B16" s="50"/>
      <c r="C16" s="176"/>
      <c r="D16" s="177"/>
      <c r="E16" s="177"/>
      <c r="F16" s="177"/>
      <c r="G16" s="178"/>
      <c r="H16" s="56"/>
      <c r="I16" s="57"/>
      <c r="J16" s="58"/>
    </row>
    <row r="17" spans="1:12" s="84" customFormat="1" ht="51.6">
      <c r="A17" s="79" t="s">
        <v>232</v>
      </c>
      <c r="B17" s="78" t="s">
        <v>6</v>
      </c>
      <c r="C17" s="120" t="s">
        <v>221</v>
      </c>
      <c r="D17" s="187" t="s">
        <v>233</v>
      </c>
      <c r="E17" s="191"/>
      <c r="F17" s="191"/>
      <c r="G17" s="192"/>
      <c r="H17" s="80">
        <v>1202000</v>
      </c>
      <c r="I17" s="81">
        <v>1663564.3</v>
      </c>
      <c r="J17" s="82">
        <f t="shared" ref="J17:J34" si="0">IF(IF(H17="",0,H17)=0,0,(IF(H17&gt;0,IF(I17&gt;H17,0,H17-I17),IF(I17&gt;H17,H17-I17,0))))</f>
        <v>0</v>
      </c>
      <c r="K17" s="118" t="str">
        <f t="shared" ref="K17:K34" si="1">C17 &amp; D17 &amp; G17</f>
        <v>18210102010010000110</v>
      </c>
      <c r="L17" s="83" t="str">
        <f t="shared" ref="L17:L34" si="2">C17 &amp; D17 &amp; G17</f>
        <v>18210102010010000110</v>
      </c>
    </row>
    <row r="18" spans="1:12" s="84" customFormat="1" ht="72">
      <c r="A18" s="79" t="s">
        <v>234</v>
      </c>
      <c r="B18" s="78" t="s">
        <v>6</v>
      </c>
      <c r="C18" s="120" t="s">
        <v>221</v>
      </c>
      <c r="D18" s="187" t="s">
        <v>235</v>
      </c>
      <c r="E18" s="191"/>
      <c r="F18" s="191"/>
      <c r="G18" s="192"/>
      <c r="H18" s="80">
        <v>500</v>
      </c>
      <c r="I18" s="81">
        <v>61.17</v>
      </c>
      <c r="J18" s="82">
        <f t="shared" si="0"/>
        <v>438.83</v>
      </c>
      <c r="K18" s="118" t="str">
        <f t="shared" si="1"/>
        <v>18210102020010000110</v>
      </c>
      <c r="L18" s="83" t="str">
        <f t="shared" si="2"/>
        <v>18210102020010000110</v>
      </c>
    </row>
    <row r="19" spans="1:12" s="84" customFormat="1" ht="31.2">
      <c r="A19" s="79" t="s">
        <v>236</v>
      </c>
      <c r="B19" s="78" t="s">
        <v>6</v>
      </c>
      <c r="C19" s="120" t="s">
        <v>221</v>
      </c>
      <c r="D19" s="187" t="s">
        <v>237</v>
      </c>
      <c r="E19" s="191"/>
      <c r="F19" s="191"/>
      <c r="G19" s="192"/>
      <c r="H19" s="80">
        <v>1500</v>
      </c>
      <c r="I19" s="81">
        <v>1421.56</v>
      </c>
      <c r="J19" s="82">
        <f t="shared" si="0"/>
        <v>78.44</v>
      </c>
      <c r="K19" s="118" t="str">
        <f t="shared" si="1"/>
        <v>18210102030010000110</v>
      </c>
      <c r="L19" s="83" t="str">
        <f t="shared" si="2"/>
        <v>18210102030010000110</v>
      </c>
    </row>
    <row r="20" spans="1:12" s="84" customFormat="1" ht="61.8">
      <c r="A20" s="79" t="s">
        <v>238</v>
      </c>
      <c r="B20" s="78" t="s">
        <v>6</v>
      </c>
      <c r="C20" s="120" t="s">
        <v>221</v>
      </c>
      <c r="D20" s="187" t="s">
        <v>239</v>
      </c>
      <c r="E20" s="191"/>
      <c r="F20" s="191"/>
      <c r="G20" s="192"/>
      <c r="H20" s="80">
        <v>61000</v>
      </c>
      <c r="I20" s="81">
        <v>211851.18</v>
      </c>
      <c r="J20" s="82">
        <f t="shared" si="0"/>
        <v>0</v>
      </c>
      <c r="K20" s="118" t="str">
        <f t="shared" si="1"/>
        <v>18210102080010000110</v>
      </c>
      <c r="L20" s="83" t="str">
        <f t="shared" si="2"/>
        <v>18210102080010000110</v>
      </c>
    </row>
    <row r="21" spans="1:12" s="84" customFormat="1">
      <c r="A21" s="79" t="s">
        <v>243</v>
      </c>
      <c r="B21" s="78" t="s">
        <v>6</v>
      </c>
      <c r="C21" s="120" t="s">
        <v>221</v>
      </c>
      <c r="D21" s="187" t="s">
        <v>246</v>
      </c>
      <c r="E21" s="191"/>
      <c r="F21" s="191"/>
      <c r="G21" s="192"/>
      <c r="H21" s="80">
        <v>50000</v>
      </c>
      <c r="I21" s="81">
        <v>57063.99</v>
      </c>
      <c r="J21" s="82">
        <f t="shared" si="0"/>
        <v>0</v>
      </c>
      <c r="K21" s="118" t="str">
        <f t="shared" si="1"/>
        <v>18210503010010000110</v>
      </c>
      <c r="L21" s="83" t="str">
        <f t="shared" si="2"/>
        <v>18210503010010000110</v>
      </c>
    </row>
    <row r="22" spans="1:12" s="84" customFormat="1" ht="31.2">
      <c r="A22" s="79" t="s">
        <v>253</v>
      </c>
      <c r="B22" s="78" t="s">
        <v>6</v>
      </c>
      <c r="C22" s="120" t="s">
        <v>221</v>
      </c>
      <c r="D22" s="187" t="s">
        <v>254</v>
      </c>
      <c r="E22" s="191"/>
      <c r="F22" s="191"/>
      <c r="G22" s="192"/>
      <c r="H22" s="80">
        <v>647000</v>
      </c>
      <c r="I22" s="81">
        <v>611837.85</v>
      </c>
      <c r="J22" s="82">
        <f t="shared" si="0"/>
        <v>35162.15</v>
      </c>
      <c r="K22" s="118" t="str">
        <f t="shared" si="1"/>
        <v>18210601030100000110</v>
      </c>
      <c r="L22" s="83" t="str">
        <f t="shared" si="2"/>
        <v>18210601030100000110</v>
      </c>
    </row>
    <row r="23" spans="1:12" s="84" customFormat="1" ht="21">
      <c r="A23" s="79" t="s">
        <v>261</v>
      </c>
      <c r="B23" s="78" t="s">
        <v>6</v>
      </c>
      <c r="C23" s="120" t="s">
        <v>221</v>
      </c>
      <c r="D23" s="187" t="s">
        <v>262</v>
      </c>
      <c r="E23" s="191"/>
      <c r="F23" s="191"/>
      <c r="G23" s="192"/>
      <c r="H23" s="80">
        <v>1519000</v>
      </c>
      <c r="I23" s="81">
        <v>4324227.9800000004</v>
      </c>
      <c r="J23" s="82">
        <f t="shared" si="0"/>
        <v>0</v>
      </c>
      <c r="K23" s="118" t="str">
        <f t="shared" si="1"/>
        <v>18210606033100000110</v>
      </c>
      <c r="L23" s="83" t="str">
        <f t="shared" si="2"/>
        <v>18210606033100000110</v>
      </c>
    </row>
    <row r="24" spans="1:12" s="84" customFormat="1" ht="21">
      <c r="A24" s="79" t="s">
        <v>266</v>
      </c>
      <c r="B24" s="78" t="s">
        <v>6</v>
      </c>
      <c r="C24" s="120" t="s">
        <v>221</v>
      </c>
      <c r="D24" s="187" t="s">
        <v>267</v>
      </c>
      <c r="E24" s="191"/>
      <c r="F24" s="191"/>
      <c r="G24" s="192"/>
      <c r="H24" s="80">
        <v>595000</v>
      </c>
      <c r="I24" s="81">
        <v>468874.1</v>
      </c>
      <c r="J24" s="82">
        <f t="shared" si="0"/>
        <v>126125.9</v>
      </c>
      <c r="K24" s="118" t="str">
        <f t="shared" si="1"/>
        <v>18210606043100000110</v>
      </c>
      <c r="L24" s="83" t="str">
        <f t="shared" si="2"/>
        <v>18210606043100000110</v>
      </c>
    </row>
    <row r="25" spans="1:12" s="84" customFormat="1" ht="51.6">
      <c r="A25" s="79" t="s">
        <v>275</v>
      </c>
      <c r="B25" s="78" t="s">
        <v>6</v>
      </c>
      <c r="C25" s="120" t="s">
        <v>63</v>
      </c>
      <c r="D25" s="187" t="s">
        <v>276</v>
      </c>
      <c r="E25" s="191"/>
      <c r="F25" s="191"/>
      <c r="G25" s="192"/>
      <c r="H25" s="80">
        <v>6000</v>
      </c>
      <c r="I25" s="81">
        <v>22300</v>
      </c>
      <c r="J25" s="82">
        <f t="shared" si="0"/>
        <v>0</v>
      </c>
      <c r="K25" s="118" t="str">
        <f t="shared" si="1"/>
        <v>91610804020010000110</v>
      </c>
      <c r="L25" s="83" t="str">
        <f t="shared" si="2"/>
        <v>91610804020010000110</v>
      </c>
    </row>
    <row r="26" spans="1:12" s="84" customFormat="1" ht="51.6">
      <c r="A26" s="79" t="s">
        <v>286</v>
      </c>
      <c r="B26" s="78" t="s">
        <v>6</v>
      </c>
      <c r="C26" s="120" t="s">
        <v>63</v>
      </c>
      <c r="D26" s="187" t="s">
        <v>287</v>
      </c>
      <c r="E26" s="191"/>
      <c r="F26" s="191"/>
      <c r="G26" s="192"/>
      <c r="H26" s="80">
        <v>27000</v>
      </c>
      <c r="I26" s="81">
        <v>41090.199999999997</v>
      </c>
      <c r="J26" s="82">
        <f t="shared" si="0"/>
        <v>0</v>
      </c>
      <c r="K26" s="118" t="str">
        <f t="shared" si="1"/>
        <v>91611105025100000120</v>
      </c>
      <c r="L26" s="83" t="str">
        <f t="shared" si="2"/>
        <v>91611105025100000120</v>
      </c>
    </row>
    <row r="27" spans="1:12" s="84" customFormat="1" ht="51.6">
      <c r="A27" s="79" t="s">
        <v>291</v>
      </c>
      <c r="B27" s="78" t="s">
        <v>6</v>
      </c>
      <c r="C27" s="120" t="s">
        <v>63</v>
      </c>
      <c r="D27" s="187" t="s">
        <v>292</v>
      </c>
      <c r="E27" s="191"/>
      <c r="F27" s="191"/>
      <c r="G27" s="192"/>
      <c r="H27" s="80">
        <v>60000</v>
      </c>
      <c r="I27" s="81">
        <v>187597.56</v>
      </c>
      <c r="J27" s="82">
        <f t="shared" si="0"/>
        <v>0</v>
      </c>
      <c r="K27" s="118" t="str">
        <f t="shared" si="1"/>
        <v>91611105035100000120</v>
      </c>
      <c r="L27" s="83" t="str">
        <f t="shared" si="2"/>
        <v>91611105035100000120</v>
      </c>
    </row>
    <row r="28" spans="1:12" s="84" customFormat="1" ht="31.2">
      <c r="A28" s="79" t="s">
        <v>302</v>
      </c>
      <c r="B28" s="78" t="s">
        <v>6</v>
      </c>
      <c r="C28" s="120" t="s">
        <v>63</v>
      </c>
      <c r="D28" s="187" t="s">
        <v>303</v>
      </c>
      <c r="E28" s="191"/>
      <c r="F28" s="191"/>
      <c r="G28" s="192"/>
      <c r="H28" s="80">
        <v>15000</v>
      </c>
      <c r="I28" s="81">
        <v>20660.3</v>
      </c>
      <c r="J28" s="82">
        <f t="shared" si="0"/>
        <v>0</v>
      </c>
      <c r="K28" s="118" t="str">
        <f t="shared" si="1"/>
        <v>91611302065100000130</v>
      </c>
      <c r="L28" s="83" t="str">
        <f t="shared" si="2"/>
        <v>91611302065100000130</v>
      </c>
    </row>
    <row r="29" spans="1:12" s="84" customFormat="1" ht="31.2">
      <c r="A29" s="79" t="s">
        <v>316</v>
      </c>
      <c r="B29" s="78" t="s">
        <v>6</v>
      </c>
      <c r="C29" s="120" t="s">
        <v>63</v>
      </c>
      <c r="D29" s="187" t="s">
        <v>317</v>
      </c>
      <c r="E29" s="191"/>
      <c r="F29" s="191"/>
      <c r="G29" s="192"/>
      <c r="H29" s="80">
        <v>5500074</v>
      </c>
      <c r="I29" s="81">
        <v>5125974</v>
      </c>
      <c r="J29" s="82">
        <f t="shared" si="0"/>
        <v>374100</v>
      </c>
      <c r="K29" s="118" t="str">
        <f t="shared" si="1"/>
        <v>91620216001100000150</v>
      </c>
      <c r="L29" s="83" t="str">
        <f t="shared" si="2"/>
        <v>91620216001100000150</v>
      </c>
    </row>
    <row r="30" spans="1:12" s="84" customFormat="1">
      <c r="A30" s="79" t="s">
        <v>324</v>
      </c>
      <c r="B30" s="78" t="s">
        <v>6</v>
      </c>
      <c r="C30" s="120" t="s">
        <v>63</v>
      </c>
      <c r="D30" s="187" t="s">
        <v>325</v>
      </c>
      <c r="E30" s="191"/>
      <c r="F30" s="191"/>
      <c r="G30" s="192"/>
      <c r="H30" s="80">
        <v>900000</v>
      </c>
      <c r="I30" s="81">
        <v>900000</v>
      </c>
      <c r="J30" s="82">
        <f t="shared" si="0"/>
        <v>0</v>
      </c>
      <c r="K30" s="118" t="str">
        <f t="shared" si="1"/>
        <v>91620229999100000150</v>
      </c>
      <c r="L30" s="83" t="str">
        <f t="shared" si="2"/>
        <v>91620229999100000150</v>
      </c>
    </row>
    <row r="31" spans="1:12" s="84" customFormat="1" ht="21">
      <c r="A31" s="79" t="s">
        <v>332</v>
      </c>
      <c r="B31" s="78" t="s">
        <v>6</v>
      </c>
      <c r="C31" s="120" t="s">
        <v>63</v>
      </c>
      <c r="D31" s="187" t="s">
        <v>333</v>
      </c>
      <c r="E31" s="191"/>
      <c r="F31" s="191"/>
      <c r="G31" s="192"/>
      <c r="H31" s="80">
        <v>25400</v>
      </c>
      <c r="I31" s="81">
        <v>0</v>
      </c>
      <c r="J31" s="82">
        <f t="shared" si="0"/>
        <v>25400</v>
      </c>
      <c r="K31" s="118" t="str">
        <f t="shared" si="1"/>
        <v>91620230024100000150</v>
      </c>
      <c r="L31" s="83" t="str">
        <f t="shared" si="2"/>
        <v>91620230024100000150</v>
      </c>
    </row>
    <row r="32" spans="1:12" s="84" customFormat="1" ht="31.2">
      <c r="A32" s="79" t="s">
        <v>337</v>
      </c>
      <c r="B32" s="78" t="s">
        <v>6</v>
      </c>
      <c r="C32" s="120" t="s">
        <v>63</v>
      </c>
      <c r="D32" s="187" t="s">
        <v>338</v>
      </c>
      <c r="E32" s="191"/>
      <c r="F32" s="191"/>
      <c r="G32" s="192"/>
      <c r="H32" s="80">
        <v>250300</v>
      </c>
      <c r="I32" s="81">
        <v>197765.19</v>
      </c>
      <c r="J32" s="82">
        <f t="shared" si="0"/>
        <v>52534.81</v>
      </c>
      <c r="K32" s="118" t="str">
        <f t="shared" si="1"/>
        <v>91620235118100000150</v>
      </c>
      <c r="L32" s="83" t="str">
        <f t="shared" si="2"/>
        <v>91620235118100000150</v>
      </c>
    </row>
    <row r="33" spans="1:12" s="84" customFormat="1" ht="51.6">
      <c r="A33" s="79" t="s">
        <v>344</v>
      </c>
      <c r="B33" s="78" t="s">
        <v>6</v>
      </c>
      <c r="C33" s="120" t="s">
        <v>63</v>
      </c>
      <c r="D33" s="187" t="s">
        <v>345</v>
      </c>
      <c r="E33" s="191"/>
      <c r="F33" s="191"/>
      <c r="G33" s="192"/>
      <c r="H33" s="80">
        <v>1467884</v>
      </c>
      <c r="I33" s="81">
        <v>877244</v>
      </c>
      <c r="J33" s="82">
        <f t="shared" si="0"/>
        <v>590640</v>
      </c>
      <c r="K33" s="118" t="str">
        <f t="shared" si="1"/>
        <v>91620240014100000150</v>
      </c>
      <c r="L33" s="83" t="str">
        <f t="shared" si="2"/>
        <v>91620240014100000150</v>
      </c>
    </row>
    <row r="34" spans="1:12" s="84" customFormat="1" ht="31.2">
      <c r="A34" s="79" t="s">
        <v>352</v>
      </c>
      <c r="B34" s="78" t="s">
        <v>6</v>
      </c>
      <c r="C34" s="120" t="s">
        <v>63</v>
      </c>
      <c r="D34" s="187" t="s">
        <v>353</v>
      </c>
      <c r="E34" s="191"/>
      <c r="F34" s="191"/>
      <c r="G34" s="192"/>
      <c r="H34" s="80">
        <v>0</v>
      </c>
      <c r="I34" s="81">
        <v>-0.6</v>
      </c>
      <c r="J34" s="82">
        <f t="shared" si="0"/>
        <v>0</v>
      </c>
      <c r="K34" s="118" t="str">
        <f t="shared" si="1"/>
        <v>91621960010100000150</v>
      </c>
      <c r="L34" s="83" t="str">
        <f t="shared" si="2"/>
        <v>91621960010100000150</v>
      </c>
    </row>
    <row r="35" spans="1:12" ht="3.75" hidden="1" customHeight="1" thickBot="1">
      <c r="A35" s="15"/>
      <c r="B35" s="27"/>
      <c r="C35" s="19"/>
      <c r="D35" s="28"/>
      <c r="E35" s="28"/>
      <c r="F35" s="28"/>
      <c r="G35" s="28"/>
      <c r="H35" s="36"/>
      <c r="I35" s="37"/>
      <c r="J35" s="51"/>
      <c r="K35" s="115"/>
    </row>
    <row r="36" spans="1:12">
      <c r="A36" s="20"/>
      <c r="B36" s="21"/>
      <c r="C36" s="22"/>
      <c r="D36" s="22"/>
      <c r="E36" s="22"/>
      <c r="F36" s="22"/>
      <c r="G36" s="22"/>
      <c r="H36" s="23"/>
      <c r="I36" s="23"/>
      <c r="J36" s="22"/>
      <c r="K36" s="22"/>
    </row>
    <row r="37" spans="1:12" ht="12.75" customHeight="1">
      <c r="A37" s="175" t="s">
        <v>24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47"/>
    </row>
    <row r="38" spans="1:12">
      <c r="A38" s="8"/>
      <c r="B38" s="8"/>
      <c r="C38" s="9"/>
      <c r="D38" s="9"/>
      <c r="E38" s="9"/>
      <c r="F38" s="9"/>
      <c r="G38" s="9"/>
      <c r="H38" s="10"/>
      <c r="I38" s="10"/>
      <c r="J38" s="33" t="s">
        <v>20</v>
      </c>
      <c r="K38" s="33"/>
    </row>
    <row r="39" spans="1:12" ht="12.75" customHeight="1">
      <c r="A39" s="179" t="s">
        <v>39</v>
      </c>
      <c r="B39" s="179" t="s">
        <v>40</v>
      </c>
      <c r="C39" s="154" t="s">
        <v>44</v>
      </c>
      <c r="D39" s="155"/>
      <c r="E39" s="155"/>
      <c r="F39" s="155"/>
      <c r="G39" s="156"/>
      <c r="H39" s="179" t="s">
        <v>42</v>
      </c>
      <c r="I39" s="179" t="s">
        <v>23</v>
      </c>
      <c r="J39" s="179" t="s">
        <v>43</v>
      </c>
      <c r="K39" s="150"/>
    </row>
    <row r="40" spans="1:12">
      <c r="A40" s="180"/>
      <c r="B40" s="180"/>
      <c r="C40" s="157"/>
      <c r="D40" s="158"/>
      <c r="E40" s="158"/>
      <c r="F40" s="158"/>
      <c r="G40" s="159"/>
      <c r="H40" s="180"/>
      <c r="I40" s="180"/>
      <c r="J40" s="180"/>
      <c r="K40" s="150"/>
    </row>
    <row r="41" spans="1:12">
      <c r="A41" s="181"/>
      <c r="B41" s="181"/>
      <c r="C41" s="160"/>
      <c r="D41" s="161"/>
      <c r="E41" s="161"/>
      <c r="F41" s="161"/>
      <c r="G41" s="162"/>
      <c r="H41" s="181"/>
      <c r="I41" s="181"/>
      <c r="J41" s="181"/>
      <c r="K41" s="150"/>
    </row>
    <row r="42" spans="1:12" ht="13.8" thickBot="1">
      <c r="A42" s="70">
        <v>1</v>
      </c>
      <c r="B42" s="12">
        <v>2</v>
      </c>
      <c r="C42" s="166">
        <v>3</v>
      </c>
      <c r="D42" s="167"/>
      <c r="E42" s="167"/>
      <c r="F42" s="167"/>
      <c r="G42" s="168"/>
      <c r="H42" s="13" t="s">
        <v>2</v>
      </c>
      <c r="I42" s="13" t="s">
        <v>25</v>
      </c>
      <c r="J42" s="13" t="s">
        <v>26</v>
      </c>
      <c r="K42" s="114"/>
    </row>
    <row r="43" spans="1:12">
      <c r="A43" s="71" t="s">
        <v>5</v>
      </c>
      <c r="B43" s="38" t="s">
        <v>7</v>
      </c>
      <c r="C43" s="151" t="s">
        <v>17</v>
      </c>
      <c r="D43" s="152"/>
      <c r="E43" s="152"/>
      <c r="F43" s="152"/>
      <c r="G43" s="153"/>
      <c r="H43" s="52">
        <v>12837658</v>
      </c>
      <c r="I43" s="52">
        <v>11564201.869999999</v>
      </c>
      <c r="J43" s="104">
        <v>1273456.1299999999</v>
      </c>
    </row>
    <row r="44" spans="1:12" ht="12.75" customHeight="1">
      <c r="A44" s="73" t="s">
        <v>4</v>
      </c>
      <c r="B44" s="50"/>
      <c r="C44" s="176"/>
      <c r="D44" s="177"/>
      <c r="E44" s="177"/>
      <c r="F44" s="177"/>
      <c r="G44" s="178"/>
      <c r="H44" s="59"/>
      <c r="I44" s="60"/>
      <c r="J44" s="61"/>
    </row>
    <row r="45" spans="1:12" s="84" customFormat="1">
      <c r="A45" s="79" t="s">
        <v>109</v>
      </c>
      <c r="B45" s="78" t="s">
        <v>7</v>
      </c>
      <c r="C45" s="120" t="s">
        <v>63</v>
      </c>
      <c r="D45" s="124" t="s">
        <v>100</v>
      </c>
      <c r="E45" s="187" t="s">
        <v>102</v>
      </c>
      <c r="F45" s="188"/>
      <c r="G45" s="121" t="s">
        <v>110</v>
      </c>
      <c r="H45" s="80">
        <v>732000</v>
      </c>
      <c r="I45" s="81">
        <v>642516.77</v>
      </c>
      <c r="J45" s="82">
        <f t="shared" ref="J45:J66" si="3">IF(IF(H45="",0,H45)=0,0,(IF(H45&gt;0,IF(I45&gt;H45,0,H45-I45),IF(I45&gt;H45,H45-I45,0))))</f>
        <v>89483.23</v>
      </c>
      <c r="K45" s="117" t="str">
        <f t="shared" ref="K45:K66" si="4">C45 &amp; D45 &amp;E45 &amp; F45 &amp; G45</f>
        <v>91601049990000410121</v>
      </c>
      <c r="L45" s="83" t="str">
        <f t="shared" ref="L45:L66" si="5">C45 &amp; D45 &amp;E45 &amp; F45 &amp; G45</f>
        <v>91601049990000410121</v>
      </c>
    </row>
    <row r="46" spans="1:12" s="84" customFormat="1" ht="31.2">
      <c r="A46" s="79" t="s">
        <v>111</v>
      </c>
      <c r="B46" s="78" t="s">
        <v>7</v>
      </c>
      <c r="C46" s="120" t="s">
        <v>63</v>
      </c>
      <c r="D46" s="124" t="s">
        <v>100</v>
      </c>
      <c r="E46" s="187" t="s">
        <v>102</v>
      </c>
      <c r="F46" s="188"/>
      <c r="G46" s="121" t="s">
        <v>112</v>
      </c>
      <c r="H46" s="80">
        <v>218000</v>
      </c>
      <c r="I46" s="81">
        <v>190278.85</v>
      </c>
      <c r="J46" s="82">
        <f t="shared" si="3"/>
        <v>27721.15</v>
      </c>
      <c r="K46" s="117" t="str">
        <f t="shared" si="4"/>
        <v>91601049990000410129</v>
      </c>
      <c r="L46" s="83" t="str">
        <f t="shared" si="5"/>
        <v>91601049990000410129</v>
      </c>
    </row>
    <row r="47" spans="1:12" s="84" customFormat="1">
      <c r="A47" s="79" t="s">
        <v>109</v>
      </c>
      <c r="B47" s="78" t="s">
        <v>7</v>
      </c>
      <c r="C47" s="120" t="s">
        <v>63</v>
      </c>
      <c r="D47" s="124" t="s">
        <v>100</v>
      </c>
      <c r="E47" s="187" t="s">
        <v>114</v>
      </c>
      <c r="F47" s="188"/>
      <c r="G47" s="121" t="s">
        <v>110</v>
      </c>
      <c r="H47" s="80">
        <v>873000</v>
      </c>
      <c r="I47" s="81">
        <v>854719.16</v>
      </c>
      <c r="J47" s="82">
        <f t="shared" si="3"/>
        <v>18280.84</v>
      </c>
      <c r="K47" s="117" t="str">
        <f t="shared" si="4"/>
        <v>91601049990090019121</v>
      </c>
      <c r="L47" s="83" t="str">
        <f t="shared" si="5"/>
        <v>91601049990090019121</v>
      </c>
    </row>
    <row r="48" spans="1:12" s="84" customFormat="1" ht="31.2">
      <c r="A48" s="79" t="s">
        <v>111</v>
      </c>
      <c r="B48" s="78" t="s">
        <v>7</v>
      </c>
      <c r="C48" s="120" t="s">
        <v>63</v>
      </c>
      <c r="D48" s="124" t="s">
        <v>100</v>
      </c>
      <c r="E48" s="187" t="s">
        <v>114</v>
      </c>
      <c r="F48" s="188"/>
      <c r="G48" s="121" t="s">
        <v>112</v>
      </c>
      <c r="H48" s="80">
        <v>264000</v>
      </c>
      <c r="I48" s="81">
        <v>253456.7</v>
      </c>
      <c r="J48" s="82">
        <f t="shared" si="3"/>
        <v>10543.3</v>
      </c>
      <c r="K48" s="117" t="str">
        <f t="shared" si="4"/>
        <v>91601049990090019129</v>
      </c>
      <c r="L48" s="83" t="str">
        <f t="shared" si="5"/>
        <v>91601049990090019129</v>
      </c>
    </row>
    <row r="49" spans="1:12" s="84" customFormat="1" ht="21">
      <c r="A49" s="79" t="s">
        <v>122</v>
      </c>
      <c r="B49" s="78" t="s">
        <v>7</v>
      </c>
      <c r="C49" s="120" t="s">
        <v>63</v>
      </c>
      <c r="D49" s="124" t="s">
        <v>100</v>
      </c>
      <c r="E49" s="187" t="s">
        <v>114</v>
      </c>
      <c r="F49" s="188"/>
      <c r="G49" s="121" t="s">
        <v>123</v>
      </c>
      <c r="H49" s="80">
        <v>99300</v>
      </c>
      <c r="I49" s="81">
        <v>73950</v>
      </c>
      <c r="J49" s="82">
        <f t="shared" si="3"/>
        <v>25350</v>
      </c>
      <c r="K49" s="117" t="str">
        <f t="shared" si="4"/>
        <v>91601049990090019242</v>
      </c>
      <c r="L49" s="83" t="str">
        <f t="shared" si="5"/>
        <v>91601049990090019242</v>
      </c>
    </row>
    <row r="50" spans="1:12" s="84" customFormat="1">
      <c r="A50" s="79" t="s">
        <v>124</v>
      </c>
      <c r="B50" s="78" t="s">
        <v>7</v>
      </c>
      <c r="C50" s="120" t="s">
        <v>63</v>
      </c>
      <c r="D50" s="124" t="s">
        <v>100</v>
      </c>
      <c r="E50" s="187" t="s">
        <v>114</v>
      </c>
      <c r="F50" s="188"/>
      <c r="G50" s="121" t="s">
        <v>125</v>
      </c>
      <c r="H50" s="80">
        <v>564614</v>
      </c>
      <c r="I50" s="81">
        <v>399252.77</v>
      </c>
      <c r="J50" s="82">
        <f t="shared" si="3"/>
        <v>165361.23000000001</v>
      </c>
      <c r="K50" s="117" t="str">
        <f t="shared" si="4"/>
        <v>91601049990090019244</v>
      </c>
      <c r="L50" s="83" t="str">
        <f t="shared" si="5"/>
        <v>91601049990090019244</v>
      </c>
    </row>
    <row r="51" spans="1:12" s="84" customFormat="1">
      <c r="A51" s="79" t="s">
        <v>126</v>
      </c>
      <c r="B51" s="78" t="s">
        <v>7</v>
      </c>
      <c r="C51" s="120" t="s">
        <v>63</v>
      </c>
      <c r="D51" s="124" t="s">
        <v>100</v>
      </c>
      <c r="E51" s="187" t="s">
        <v>114</v>
      </c>
      <c r="F51" s="188"/>
      <c r="G51" s="121" t="s">
        <v>127</v>
      </c>
      <c r="H51" s="80">
        <v>189000</v>
      </c>
      <c r="I51" s="81">
        <v>129718.01</v>
      </c>
      <c r="J51" s="82">
        <f t="shared" si="3"/>
        <v>59281.99</v>
      </c>
      <c r="K51" s="117" t="str">
        <f t="shared" si="4"/>
        <v>91601049990090019247</v>
      </c>
      <c r="L51" s="83" t="str">
        <f t="shared" si="5"/>
        <v>91601049990090019247</v>
      </c>
    </row>
    <row r="52" spans="1:12" s="84" customFormat="1">
      <c r="A52" s="79" t="s">
        <v>134</v>
      </c>
      <c r="B52" s="78" t="s">
        <v>7</v>
      </c>
      <c r="C52" s="120" t="s">
        <v>63</v>
      </c>
      <c r="D52" s="124" t="s">
        <v>100</v>
      </c>
      <c r="E52" s="187" t="s">
        <v>114</v>
      </c>
      <c r="F52" s="188"/>
      <c r="G52" s="121" t="s">
        <v>135</v>
      </c>
      <c r="H52" s="80">
        <v>3031</v>
      </c>
      <c r="I52" s="81">
        <v>3031</v>
      </c>
      <c r="J52" s="82">
        <f t="shared" si="3"/>
        <v>0</v>
      </c>
      <c r="K52" s="117" t="str">
        <f t="shared" si="4"/>
        <v>91601049990090019851</v>
      </c>
      <c r="L52" s="83" t="str">
        <f t="shared" si="5"/>
        <v>91601049990090019851</v>
      </c>
    </row>
    <row r="53" spans="1:12" s="84" customFormat="1">
      <c r="A53" s="79" t="s">
        <v>136</v>
      </c>
      <c r="B53" s="78" t="s">
        <v>7</v>
      </c>
      <c r="C53" s="120" t="s">
        <v>63</v>
      </c>
      <c r="D53" s="124" t="s">
        <v>100</v>
      </c>
      <c r="E53" s="187" t="s">
        <v>114</v>
      </c>
      <c r="F53" s="188"/>
      <c r="G53" s="121" t="s">
        <v>137</v>
      </c>
      <c r="H53" s="80">
        <v>19069</v>
      </c>
      <c r="I53" s="81">
        <v>15523</v>
      </c>
      <c r="J53" s="82">
        <f t="shared" si="3"/>
        <v>3546</v>
      </c>
      <c r="K53" s="117" t="str">
        <f t="shared" si="4"/>
        <v>91601049990090019852</v>
      </c>
      <c r="L53" s="83" t="str">
        <f t="shared" si="5"/>
        <v>91601049990090019852</v>
      </c>
    </row>
    <row r="54" spans="1:12" s="84" customFormat="1">
      <c r="A54" s="79" t="s">
        <v>138</v>
      </c>
      <c r="B54" s="78" t="s">
        <v>7</v>
      </c>
      <c r="C54" s="120" t="s">
        <v>63</v>
      </c>
      <c r="D54" s="124" t="s">
        <v>100</v>
      </c>
      <c r="E54" s="187" t="s">
        <v>114</v>
      </c>
      <c r="F54" s="188"/>
      <c r="G54" s="121" t="s">
        <v>139</v>
      </c>
      <c r="H54" s="80">
        <v>800</v>
      </c>
      <c r="I54" s="81">
        <v>124.97</v>
      </c>
      <c r="J54" s="82">
        <f t="shared" si="3"/>
        <v>675.03</v>
      </c>
      <c r="K54" s="117" t="str">
        <f t="shared" si="4"/>
        <v>91601049990090019853</v>
      </c>
      <c r="L54" s="83" t="str">
        <f t="shared" si="5"/>
        <v>91601049990090019853</v>
      </c>
    </row>
    <row r="55" spans="1:12" s="84" customFormat="1">
      <c r="A55" s="79" t="s">
        <v>146</v>
      </c>
      <c r="B55" s="78" t="s">
        <v>7</v>
      </c>
      <c r="C55" s="120" t="s">
        <v>63</v>
      </c>
      <c r="D55" s="124" t="s">
        <v>142</v>
      </c>
      <c r="E55" s="187" t="s">
        <v>144</v>
      </c>
      <c r="F55" s="188"/>
      <c r="G55" s="121" t="s">
        <v>147</v>
      </c>
      <c r="H55" s="80">
        <v>17000</v>
      </c>
      <c r="I55" s="81">
        <v>0</v>
      </c>
      <c r="J55" s="82">
        <f t="shared" si="3"/>
        <v>17000</v>
      </c>
      <c r="K55" s="117" t="str">
        <f t="shared" si="4"/>
        <v>91601119990020550870</v>
      </c>
      <c r="L55" s="83" t="str">
        <f t="shared" si="5"/>
        <v>91601119990020550870</v>
      </c>
    </row>
    <row r="56" spans="1:12" s="84" customFormat="1">
      <c r="A56" s="79" t="s">
        <v>109</v>
      </c>
      <c r="B56" s="78" t="s">
        <v>7</v>
      </c>
      <c r="C56" s="120" t="s">
        <v>63</v>
      </c>
      <c r="D56" s="124" t="s">
        <v>153</v>
      </c>
      <c r="E56" s="187" t="s">
        <v>155</v>
      </c>
      <c r="F56" s="188"/>
      <c r="G56" s="121" t="s">
        <v>110</v>
      </c>
      <c r="H56" s="80">
        <v>174003</v>
      </c>
      <c r="I56" s="81">
        <v>153487.37</v>
      </c>
      <c r="J56" s="82">
        <f t="shared" si="3"/>
        <v>20515.63</v>
      </c>
      <c r="K56" s="117" t="str">
        <f t="shared" si="4"/>
        <v>91602039990051180121</v>
      </c>
      <c r="L56" s="83" t="str">
        <f t="shared" si="5"/>
        <v>91602039990051180121</v>
      </c>
    </row>
    <row r="57" spans="1:12" s="84" customFormat="1" ht="31.2">
      <c r="A57" s="79" t="s">
        <v>111</v>
      </c>
      <c r="B57" s="78" t="s">
        <v>7</v>
      </c>
      <c r="C57" s="120" t="s">
        <v>63</v>
      </c>
      <c r="D57" s="124" t="s">
        <v>153</v>
      </c>
      <c r="E57" s="187" t="s">
        <v>155</v>
      </c>
      <c r="F57" s="188"/>
      <c r="G57" s="121" t="s">
        <v>112</v>
      </c>
      <c r="H57" s="80">
        <v>52623</v>
      </c>
      <c r="I57" s="81">
        <v>44277.82</v>
      </c>
      <c r="J57" s="82">
        <f t="shared" si="3"/>
        <v>8345.18</v>
      </c>
      <c r="K57" s="117" t="str">
        <f t="shared" si="4"/>
        <v>91602039990051180129</v>
      </c>
      <c r="L57" s="83" t="str">
        <f t="shared" si="5"/>
        <v>91602039990051180129</v>
      </c>
    </row>
    <row r="58" spans="1:12" s="84" customFormat="1">
      <c r="A58" s="79" t="s">
        <v>124</v>
      </c>
      <c r="B58" s="78" t="s">
        <v>7</v>
      </c>
      <c r="C58" s="120" t="s">
        <v>63</v>
      </c>
      <c r="D58" s="124" t="s">
        <v>153</v>
      </c>
      <c r="E58" s="187" t="s">
        <v>155</v>
      </c>
      <c r="F58" s="188"/>
      <c r="G58" s="121" t="s">
        <v>125</v>
      </c>
      <c r="H58" s="80">
        <v>23674</v>
      </c>
      <c r="I58" s="81">
        <v>0</v>
      </c>
      <c r="J58" s="82">
        <f t="shared" si="3"/>
        <v>23674</v>
      </c>
      <c r="K58" s="117" t="str">
        <f t="shared" si="4"/>
        <v>91602039990051180244</v>
      </c>
      <c r="L58" s="83" t="str">
        <f t="shared" si="5"/>
        <v>91602039990051180244</v>
      </c>
    </row>
    <row r="59" spans="1:12" s="84" customFormat="1">
      <c r="A59" s="79" t="s">
        <v>124</v>
      </c>
      <c r="B59" s="78" t="s">
        <v>7</v>
      </c>
      <c r="C59" s="120" t="s">
        <v>63</v>
      </c>
      <c r="D59" s="124" t="s">
        <v>165</v>
      </c>
      <c r="E59" s="187" t="s">
        <v>167</v>
      </c>
      <c r="F59" s="188"/>
      <c r="G59" s="121" t="s">
        <v>125</v>
      </c>
      <c r="H59" s="80">
        <v>4000</v>
      </c>
      <c r="I59" s="81">
        <v>0</v>
      </c>
      <c r="J59" s="82">
        <f t="shared" si="3"/>
        <v>4000</v>
      </c>
      <c r="K59" s="117" t="str">
        <f t="shared" si="4"/>
        <v>91603140110129990244</v>
      </c>
      <c r="L59" s="83" t="str">
        <f t="shared" si="5"/>
        <v>91603140110129990244</v>
      </c>
    </row>
    <row r="60" spans="1:12" s="84" customFormat="1">
      <c r="A60" s="79" t="s">
        <v>124</v>
      </c>
      <c r="B60" s="78" t="s">
        <v>7</v>
      </c>
      <c r="C60" s="120" t="s">
        <v>63</v>
      </c>
      <c r="D60" s="124" t="s">
        <v>165</v>
      </c>
      <c r="E60" s="187" t="s">
        <v>171</v>
      </c>
      <c r="F60" s="188"/>
      <c r="G60" s="121" t="s">
        <v>125</v>
      </c>
      <c r="H60" s="80">
        <v>3000</v>
      </c>
      <c r="I60" s="81">
        <v>0</v>
      </c>
      <c r="J60" s="82">
        <f t="shared" si="3"/>
        <v>3000</v>
      </c>
      <c r="K60" s="117" t="str">
        <f t="shared" si="4"/>
        <v>91603140110229990244</v>
      </c>
      <c r="L60" s="83" t="str">
        <f t="shared" si="5"/>
        <v>91603140110229990244</v>
      </c>
    </row>
    <row r="61" spans="1:12" s="84" customFormat="1">
      <c r="A61" s="79" t="s">
        <v>124</v>
      </c>
      <c r="B61" s="78" t="s">
        <v>7</v>
      </c>
      <c r="C61" s="120" t="s">
        <v>63</v>
      </c>
      <c r="D61" s="124" t="s">
        <v>179</v>
      </c>
      <c r="E61" s="187" t="s">
        <v>181</v>
      </c>
      <c r="F61" s="188"/>
      <c r="G61" s="121" t="s">
        <v>125</v>
      </c>
      <c r="H61" s="80">
        <v>25400</v>
      </c>
      <c r="I61" s="81">
        <v>0</v>
      </c>
      <c r="J61" s="82">
        <f t="shared" si="3"/>
        <v>25400</v>
      </c>
      <c r="K61" s="117" t="str">
        <f t="shared" si="4"/>
        <v>91604050130173880244</v>
      </c>
      <c r="L61" s="83" t="str">
        <f t="shared" si="5"/>
        <v>91604050130173880244</v>
      </c>
    </row>
    <row r="62" spans="1:12" s="84" customFormat="1">
      <c r="A62" s="79" t="s">
        <v>124</v>
      </c>
      <c r="B62" s="78" t="s">
        <v>7</v>
      </c>
      <c r="C62" s="120" t="s">
        <v>63</v>
      </c>
      <c r="D62" s="124" t="s">
        <v>186</v>
      </c>
      <c r="E62" s="187" t="s">
        <v>188</v>
      </c>
      <c r="F62" s="188"/>
      <c r="G62" s="121" t="s">
        <v>125</v>
      </c>
      <c r="H62" s="80">
        <v>1467884</v>
      </c>
      <c r="I62" s="81">
        <v>851241.02</v>
      </c>
      <c r="J62" s="82">
        <f t="shared" si="3"/>
        <v>616642.98</v>
      </c>
      <c r="K62" s="117" t="str">
        <f t="shared" si="4"/>
        <v>91604090170120570244</v>
      </c>
      <c r="L62" s="83" t="str">
        <f t="shared" si="5"/>
        <v>91604090170120570244</v>
      </c>
    </row>
    <row r="63" spans="1:12" s="84" customFormat="1">
      <c r="A63" s="79" t="s">
        <v>124</v>
      </c>
      <c r="B63" s="78" t="s">
        <v>7</v>
      </c>
      <c r="C63" s="120" t="s">
        <v>63</v>
      </c>
      <c r="D63" s="124" t="s">
        <v>196</v>
      </c>
      <c r="E63" s="187" t="s">
        <v>198</v>
      </c>
      <c r="F63" s="188"/>
      <c r="G63" s="121" t="s">
        <v>125</v>
      </c>
      <c r="H63" s="80">
        <v>225000</v>
      </c>
      <c r="I63" s="81">
        <v>225000</v>
      </c>
      <c r="J63" s="82">
        <f t="shared" si="3"/>
        <v>0</v>
      </c>
      <c r="K63" s="117" t="str">
        <f t="shared" si="4"/>
        <v>91605030130161420244</v>
      </c>
      <c r="L63" s="83" t="str">
        <f t="shared" si="5"/>
        <v>91605030130161420244</v>
      </c>
    </row>
    <row r="64" spans="1:12" s="84" customFormat="1">
      <c r="A64" s="79" t="s">
        <v>124</v>
      </c>
      <c r="B64" s="78" t="s">
        <v>7</v>
      </c>
      <c r="C64" s="120" t="s">
        <v>63</v>
      </c>
      <c r="D64" s="124" t="s">
        <v>196</v>
      </c>
      <c r="E64" s="187" t="s">
        <v>202</v>
      </c>
      <c r="F64" s="188"/>
      <c r="G64" s="121" t="s">
        <v>125</v>
      </c>
      <c r="H64" s="80">
        <v>1734260</v>
      </c>
      <c r="I64" s="81">
        <v>1579624.43</v>
      </c>
      <c r="J64" s="82">
        <f t="shared" si="3"/>
        <v>154635.57</v>
      </c>
      <c r="K64" s="117" t="str">
        <f t="shared" si="4"/>
        <v>91605030130165030244</v>
      </c>
      <c r="L64" s="83" t="str">
        <f t="shared" si="5"/>
        <v>91605030130165030244</v>
      </c>
    </row>
    <row r="65" spans="1:12" s="84" customFormat="1">
      <c r="A65" s="79" t="s">
        <v>124</v>
      </c>
      <c r="B65" s="78" t="s">
        <v>7</v>
      </c>
      <c r="C65" s="120" t="s">
        <v>63</v>
      </c>
      <c r="D65" s="124" t="s">
        <v>196</v>
      </c>
      <c r="E65" s="187" t="s">
        <v>206</v>
      </c>
      <c r="F65" s="188"/>
      <c r="G65" s="121" t="s">
        <v>125</v>
      </c>
      <c r="H65" s="80">
        <v>675000</v>
      </c>
      <c r="I65" s="81">
        <v>675000</v>
      </c>
      <c r="J65" s="82">
        <f t="shared" si="3"/>
        <v>0</v>
      </c>
      <c r="K65" s="117" t="str">
        <f t="shared" si="4"/>
        <v>91605030130171420244</v>
      </c>
      <c r="L65" s="83" t="str">
        <f t="shared" si="5"/>
        <v>91605030130171420244</v>
      </c>
    </row>
    <row r="66" spans="1:12" s="84" customFormat="1">
      <c r="A66" s="79" t="s">
        <v>219</v>
      </c>
      <c r="B66" s="78" t="s">
        <v>7</v>
      </c>
      <c r="C66" s="120" t="s">
        <v>63</v>
      </c>
      <c r="D66" s="124" t="s">
        <v>214</v>
      </c>
      <c r="E66" s="187" t="s">
        <v>216</v>
      </c>
      <c r="F66" s="188"/>
      <c r="G66" s="121" t="s">
        <v>220</v>
      </c>
      <c r="H66" s="80">
        <v>5473000</v>
      </c>
      <c r="I66" s="81">
        <v>5473000</v>
      </c>
      <c r="J66" s="82">
        <f t="shared" si="3"/>
        <v>0</v>
      </c>
      <c r="K66" s="117" t="str">
        <f t="shared" si="4"/>
        <v>91608019990020560540</v>
      </c>
      <c r="L66" s="83" t="str">
        <f t="shared" si="5"/>
        <v>91608019990020560540</v>
      </c>
    </row>
    <row r="67" spans="1:12" ht="5.25" hidden="1" customHeight="1" thickBot="1">
      <c r="A67" s="18"/>
      <c r="B67" s="30"/>
      <c r="C67" s="31"/>
      <c r="D67" s="31"/>
      <c r="E67" s="31"/>
      <c r="F67" s="31"/>
      <c r="G67" s="31"/>
      <c r="H67" s="47"/>
      <c r="I67" s="48"/>
      <c r="J67" s="53"/>
      <c r="K67" s="115"/>
    </row>
    <row r="68" spans="1:12" ht="13.8" thickBot="1">
      <c r="A68" s="26"/>
      <c r="B68" s="26"/>
      <c r="C68" s="22"/>
      <c r="D68" s="22"/>
      <c r="E68" s="22"/>
      <c r="F68" s="22"/>
      <c r="G68" s="22"/>
      <c r="H68" s="46"/>
      <c r="I68" s="46"/>
      <c r="J68" s="46"/>
      <c r="K68" s="46"/>
    </row>
    <row r="69" spans="1:12" ht="28.5" customHeight="1" thickBot="1">
      <c r="A69" s="41" t="s">
        <v>18</v>
      </c>
      <c r="B69" s="42">
        <v>450</v>
      </c>
      <c r="C69" s="182" t="s">
        <v>17</v>
      </c>
      <c r="D69" s="183"/>
      <c r="E69" s="183"/>
      <c r="F69" s="183"/>
      <c r="G69" s="184"/>
      <c r="H69" s="54">
        <f>0-H77</f>
        <v>-493000</v>
      </c>
      <c r="I69" s="54">
        <f>I15-I43</f>
        <v>3147330.91</v>
      </c>
      <c r="J69" s="92" t="s">
        <v>17</v>
      </c>
    </row>
    <row r="70" spans="1:12">
      <c r="A70" s="26"/>
      <c r="B70" s="146"/>
      <c r="C70" s="22"/>
      <c r="D70" s="22"/>
      <c r="E70" s="22"/>
      <c r="F70" s="22"/>
      <c r="G70" s="22"/>
      <c r="H70" s="22"/>
      <c r="I70" s="22"/>
      <c r="J70" s="22"/>
    </row>
    <row r="71" spans="1:12" ht="13.8">
      <c r="A71" s="175" t="s">
        <v>32</v>
      </c>
      <c r="B71" s="175"/>
      <c r="C71" s="175"/>
      <c r="D71" s="175"/>
      <c r="E71" s="175"/>
      <c r="F71" s="175"/>
      <c r="G71" s="175"/>
      <c r="H71" s="175"/>
      <c r="I71" s="175"/>
      <c r="J71" s="175"/>
      <c r="K71" s="147"/>
    </row>
    <row r="72" spans="1:12">
      <c r="A72" s="8"/>
      <c r="B72" s="25"/>
      <c r="C72" s="9"/>
      <c r="D72" s="9"/>
      <c r="E72" s="9"/>
      <c r="F72" s="9"/>
      <c r="G72" s="9"/>
      <c r="H72" s="10"/>
      <c r="I72" s="10"/>
      <c r="J72" s="40" t="s">
        <v>27</v>
      </c>
      <c r="K72" s="40"/>
    </row>
    <row r="73" spans="1:12" ht="17.100000000000001" customHeight="1">
      <c r="A73" s="179" t="s">
        <v>39</v>
      </c>
      <c r="B73" s="179" t="s">
        <v>40</v>
      </c>
      <c r="C73" s="154" t="s">
        <v>45</v>
      </c>
      <c r="D73" s="155"/>
      <c r="E73" s="155"/>
      <c r="F73" s="155"/>
      <c r="G73" s="156"/>
      <c r="H73" s="179" t="s">
        <v>42</v>
      </c>
      <c r="I73" s="179" t="s">
        <v>23</v>
      </c>
      <c r="J73" s="179" t="s">
        <v>43</v>
      </c>
      <c r="K73" s="150"/>
    </row>
    <row r="74" spans="1:12" ht="17.100000000000001" customHeight="1">
      <c r="A74" s="180"/>
      <c r="B74" s="180"/>
      <c r="C74" s="157"/>
      <c r="D74" s="158"/>
      <c r="E74" s="158"/>
      <c r="F74" s="158"/>
      <c r="G74" s="159"/>
      <c r="H74" s="180"/>
      <c r="I74" s="180"/>
      <c r="J74" s="180"/>
      <c r="K74" s="150"/>
    </row>
    <row r="75" spans="1:12" ht="17.100000000000001" customHeight="1">
      <c r="A75" s="181"/>
      <c r="B75" s="181"/>
      <c r="C75" s="160"/>
      <c r="D75" s="161"/>
      <c r="E75" s="161"/>
      <c r="F75" s="161"/>
      <c r="G75" s="162"/>
      <c r="H75" s="181"/>
      <c r="I75" s="181"/>
      <c r="J75" s="181"/>
      <c r="K75" s="150"/>
    </row>
    <row r="76" spans="1:12" ht="13.8" thickBot="1">
      <c r="A76" s="70">
        <v>1</v>
      </c>
      <c r="B76" s="12">
        <v>2</v>
      </c>
      <c r="C76" s="166">
        <v>3</v>
      </c>
      <c r="D76" s="167"/>
      <c r="E76" s="167"/>
      <c r="F76" s="167"/>
      <c r="G76" s="168"/>
      <c r="H76" s="13" t="s">
        <v>2</v>
      </c>
      <c r="I76" s="13" t="s">
        <v>25</v>
      </c>
      <c r="J76" s="13" t="s">
        <v>26</v>
      </c>
      <c r="K76" s="114"/>
    </row>
    <row r="77" spans="1:12" ht="12.75" customHeight="1">
      <c r="A77" s="74" t="s">
        <v>33</v>
      </c>
      <c r="B77" s="38" t="s">
        <v>8</v>
      </c>
      <c r="C77" s="151" t="s">
        <v>17</v>
      </c>
      <c r="D77" s="152"/>
      <c r="E77" s="152"/>
      <c r="F77" s="152"/>
      <c r="G77" s="153"/>
      <c r="H77" s="66">
        <f>H79+H83+H87</f>
        <v>493000</v>
      </c>
      <c r="I77" s="66">
        <f>I79+I83+I87</f>
        <v>-3147330.91</v>
      </c>
      <c r="J77" s="127">
        <f>J79+J83+J87</f>
        <v>3640330.91</v>
      </c>
    </row>
    <row r="78" spans="1:12" ht="12.75" customHeight="1">
      <c r="A78" s="75" t="s">
        <v>11</v>
      </c>
      <c r="B78" s="39"/>
      <c r="C78" s="169"/>
      <c r="D78" s="170"/>
      <c r="E78" s="170"/>
      <c r="F78" s="170"/>
      <c r="G78" s="171"/>
      <c r="H78" s="43"/>
      <c r="I78" s="44"/>
      <c r="J78" s="45"/>
    </row>
    <row r="79" spans="1:12" ht="12.75" customHeight="1">
      <c r="A79" s="74" t="s">
        <v>34</v>
      </c>
      <c r="B79" s="49" t="s">
        <v>12</v>
      </c>
      <c r="C79" s="172" t="s">
        <v>17</v>
      </c>
      <c r="D79" s="173"/>
      <c r="E79" s="173"/>
      <c r="F79" s="173"/>
      <c r="G79" s="174"/>
      <c r="H79" s="52">
        <v>0</v>
      </c>
      <c r="I79" s="52">
        <v>0</v>
      </c>
      <c r="J79" s="89">
        <v>0</v>
      </c>
    </row>
    <row r="80" spans="1:12" ht="12.75" customHeight="1">
      <c r="A80" s="75" t="s">
        <v>10</v>
      </c>
      <c r="B80" s="50"/>
      <c r="C80" s="200"/>
      <c r="D80" s="201"/>
      <c r="E80" s="201"/>
      <c r="F80" s="201"/>
      <c r="G80" s="202"/>
      <c r="H80" s="62"/>
      <c r="I80" s="63"/>
      <c r="J80" s="64"/>
    </row>
    <row r="81" spans="1:12" s="84" customFormat="1">
      <c r="A81" s="138"/>
      <c r="B81" s="139" t="s">
        <v>12</v>
      </c>
      <c r="C81" s="140"/>
      <c r="D81" s="208"/>
      <c r="E81" s="208"/>
      <c r="F81" s="208"/>
      <c r="G81" s="209"/>
      <c r="H81" s="141"/>
      <c r="I81" s="142"/>
      <c r="J81" s="143">
        <f>IF(IF(H81="",0,H81)=0,0,(IF(H81&gt;0,IF(I81&gt;H81,0,H81-I81),IF(I81&gt;H81,H81-I81,0))))</f>
        <v>0</v>
      </c>
      <c r="K81" s="144" t="str">
        <f>C81 &amp; D81 &amp; G81</f>
        <v/>
      </c>
      <c r="L81" s="145" t="str">
        <f>C81 &amp; D81 &amp; G81</f>
        <v/>
      </c>
    </row>
    <row r="82" spans="1:12" ht="12.75" hidden="1" customHeight="1">
      <c r="A82" s="76"/>
      <c r="B82" s="17"/>
      <c r="C82" s="14"/>
      <c r="D82" s="14"/>
      <c r="E82" s="14"/>
      <c r="F82" s="14"/>
      <c r="G82" s="14"/>
      <c r="H82" s="34"/>
      <c r="I82" s="35"/>
      <c r="J82" s="55"/>
      <c r="K82" s="116"/>
    </row>
    <row r="83" spans="1:12" ht="12.75" customHeight="1">
      <c r="A83" s="74" t="s">
        <v>35</v>
      </c>
      <c r="B83" s="50" t="s">
        <v>13</v>
      </c>
      <c r="C83" s="200" t="s">
        <v>17</v>
      </c>
      <c r="D83" s="201"/>
      <c r="E83" s="201"/>
      <c r="F83" s="201"/>
      <c r="G83" s="202"/>
      <c r="H83" s="52">
        <v>0</v>
      </c>
      <c r="I83" s="52">
        <v>0</v>
      </c>
      <c r="J83" s="90">
        <v>0</v>
      </c>
    </row>
    <row r="84" spans="1:12" ht="12.75" customHeight="1">
      <c r="A84" s="75" t="s">
        <v>10</v>
      </c>
      <c r="B84" s="50"/>
      <c r="C84" s="200"/>
      <c r="D84" s="201"/>
      <c r="E84" s="201"/>
      <c r="F84" s="201"/>
      <c r="G84" s="202"/>
      <c r="H84" s="62"/>
      <c r="I84" s="63"/>
      <c r="J84" s="64"/>
    </row>
    <row r="85" spans="1:12" s="84" customFormat="1">
      <c r="A85" s="138"/>
      <c r="B85" s="139" t="s">
        <v>13</v>
      </c>
      <c r="C85" s="140"/>
      <c r="D85" s="208"/>
      <c r="E85" s="208"/>
      <c r="F85" s="208"/>
      <c r="G85" s="209"/>
      <c r="H85" s="141"/>
      <c r="I85" s="142"/>
      <c r="J85" s="143">
        <f>IF(IF(H85="",0,H85)=0,0,(IF(H85&gt;0,IF(I85&gt;H85,0,H85-I85),IF(I85&gt;H85,H85-I85,0))))</f>
        <v>0</v>
      </c>
      <c r="K85" s="144" t="str">
        <f>C85 &amp; D85 &amp; G85</f>
        <v/>
      </c>
      <c r="L85" s="145" t="str">
        <f>C85 &amp; D85 &amp; G85</f>
        <v/>
      </c>
    </row>
    <row r="86" spans="1:12" ht="12.75" hidden="1" customHeight="1">
      <c r="A86" s="76"/>
      <c r="B86" s="16"/>
      <c r="C86" s="14"/>
      <c r="D86" s="14"/>
      <c r="E86" s="14"/>
      <c r="F86" s="14"/>
      <c r="G86" s="14"/>
      <c r="H86" s="34"/>
      <c r="I86" s="35"/>
      <c r="J86" s="55"/>
      <c r="K86" s="116"/>
    </row>
    <row r="87" spans="1:12" ht="12.75" customHeight="1">
      <c r="A87" s="74" t="s">
        <v>16</v>
      </c>
      <c r="B87" s="50" t="s">
        <v>9</v>
      </c>
      <c r="C87" s="205" t="s">
        <v>53</v>
      </c>
      <c r="D87" s="206"/>
      <c r="E87" s="206"/>
      <c r="F87" s="206"/>
      <c r="G87" s="207"/>
      <c r="H87" s="52">
        <v>493000</v>
      </c>
      <c r="I87" s="52">
        <v>-3147330.91</v>
      </c>
      <c r="J87" s="91">
        <f>IF(IF(H87="",0,H87)=0,0,(IF(H87&gt;0,IF(I87&gt;H87,0,H87-I87),IF(I87&gt;H87,H87-I87,0))))</f>
        <v>3640330.91</v>
      </c>
    </row>
    <row r="88" spans="1:12" ht="21">
      <c r="A88" s="74" t="s">
        <v>54</v>
      </c>
      <c r="B88" s="50" t="s">
        <v>9</v>
      </c>
      <c r="C88" s="205" t="s">
        <v>55</v>
      </c>
      <c r="D88" s="206"/>
      <c r="E88" s="206"/>
      <c r="F88" s="206"/>
      <c r="G88" s="207"/>
      <c r="H88" s="52">
        <v>0</v>
      </c>
      <c r="I88" s="52">
        <v>0</v>
      </c>
      <c r="J88" s="91">
        <f>IF(IF(H88="",0,H88)=0,0,(IF(H88&gt;0,IF(I88&gt;H88,0,H88-I88),IF(I88&gt;H88,H88-I88,0))))</f>
        <v>0</v>
      </c>
    </row>
    <row r="89" spans="1:12" ht="35.25" customHeight="1">
      <c r="A89" s="74" t="s">
        <v>57</v>
      </c>
      <c r="B89" s="50" t="s">
        <v>9</v>
      </c>
      <c r="C89" s="205" t="s">
        <v>56</v>
      </c>
      <c r="D89" s="206"/>
      <c r="E89" s="206"/>
      <c r="F89" s="206"/>
      <c r="G89" s="207"/>
      <c r="H89" s="52">
        <v>0</v>
      </c>
      <c r="I89" s="52">
        <v>0</v>
      </c>
      <c r="J89" s="91">
        <f>IF(IF(H89="",0,H89)=0,0,(IF(H89&gt;0,IF(I89&gt;H89,0,H89-I89),IF(I89&gt;H89,H89-I89,0))))</f>
        <v>0</v>
      </c>
    </row>
    <row r="90" spans="1:12" ht="21">
      <c r="A90" s="94" t="s">
        <v>91</v>
      </c>
      <c r="B90" s="110" t="s">
        <v>14</v>
      </c>
      <c r="C90" s="122" t="s">
        <v>63</v>
      </c>
      <c r="D90" s="213" t="s">
        <v>90</v>
      </c>
      <c r="E90" s="213"/>
      <c r="F90" s="213"/>
      <c r="G90" s="214"/>
      <c r="H90" s="77">
        <v>-12327658</v>
      </c>
      <c r="I90" s="77">
        <v>-14711532.779999999</v>
      </c>
      <c r="J90" s="65" t="s">
        <v>17</v>
      </c>
      <c r="K90" s="106" t="str">
        <f>C90 &amp; D90 &amp; G90</f>
        <v>91601050201100000510</v>
      </c>
      <c r="L90" s="4" t="str">
        <f>C90 &amp; D90 &amp; G90</f>
        <v>91601050201100000510</v>
      </c>
    </row>
    <row r="91" spans="1:12" ht="21">
      <c r="A91" s="95" t="s">
        <v>79</v>
      </c>
      <c r="B91" s="110" t="s">
        <v>15</v>
      </c>
      <c r="C91" s="122" t="s">
        <v>63</v>
      </c>
      <c r="D91" s="213" t="s">
        <v>80</v>
      </c>
      <c r="E91" s="213"/>
      <c r="F91" s="213"/>
      <c r="G91" s="214"/>
      <c r="H91" s="97">
        <v>12820658</v>
      </c>
      <c r="I91" s="97">
        <v>11564201.869999999</v>
      </c>
      <c r="J91" s="98" t="s">
        <v>17</v>
      </c>
      <c r="K91" s="105" t="str">
        <f>C91 &amp; D91 &amp; G91</f>
        <v>91601050201100000610</v>
      </c>
      <c r="L91" s="4" t="str">
        <f>C91 &amp; D91 &amp; G91</f>
        <v>91601050201100000610</v>
      </c>
    </row>
    <row r="92" spans="1:12">
      <c r="A92" s="26"/>
      <c r="B92" s="146"/>
      <c r="C92" s="22"/>
      <c r="D92" s="22"/>
      <c r="E92" s="22"/>
      <c r="F92" s="22"/>
      <c r="G92" s="22"/>
      <c r="H92" s="22"/>
      <c r="I92" s="22"/>
      <c r="J92" s="22"/>
      <c r="K92" s="22"/>
    </row>
    <row r="93" spans="1:12">
      <c r="A93" s="26"/>
      <c r="B93" s="146"/>
      <c r="C93" s="22"/>
      <c r="D93" s="22"/>
      <c r="E93" s="22"/>
      <c r="F93" s="22"/>
      <c r="G93" s="22"/>
      <c r="H93" s="22"/>
      <c r="I93" s="22"/>
      <c r="J93" s="22"/>
      <c r="K93" s="93"/>
      <c r="L93" s="93"/>
    </row>
    <row r="94" spans="1:12" ht="21.75" customHeight="1">
      <c r="A94" s="24" t="s">
        <v>48</v>
      </c>
      <c r="B94" s="203"/>
      <c r="C94" s="203"/>
      <c r="D94" s="203"/>
      <c r="E94" s="146"/>
      <c r="F94" s="146"/>
      <c r="G94" s="22"/>
      <c r="H94" s="68" t="s">
        <v>50</v>
      </c>
      <c r="I94" s="148"/>
      <c r="J94" s="148"/>
      <c r="K94" s="93"/>
      <c r="L94" s="93"/>
    </row>
    <row r="95" spans="1:12">
      <c r="A95" s="149" t="s">
        <v>46</v>
      </c>
      <c r="B95" s="199" t="s">
        <v>47</v>
      </c>
      <c r="C95" s="199"/>
      <c r="D95" s="199"/>
      <c r="E95" s="146"/>
      <c r="F95" s="146"/>
      <c r="G95" s="22"/>
      <c r="H95" s="22"/>
      <c r="I95" s="69" t="s">
        <v>51</v>
      </c>
      <c r="J95" s="146" t="s">
        <v>47</v>
      </c>
      <c r="K95" s="93"/>
      <c r="L95" s="93"/>
    </row>
    <row r="96" spans="1:12">
      <c r="A96" s="149"/>
      <c r="B96" s="146"/>
      <c r="C96" s="22"/>
      <c r="D96" s="22"/>
      <c r="E96" s="22"/>
      <c r="F96" s="22"/>
      <c r="G96" s="22"/>
      <c r="H96" s="22"/>
      <c r="I96" s="22"/>
      <c r="J96" s="22"/>
      <c r="K96" s="93"/>
      <c r="L96" s="93"/>
    </row>
    <row r="97" spans="1:12" ht="21.75" customHeight="1">
      <c r="A97" s="149" t="s">
        <v>49</v>
      </c>
      <c r="B97" s="204"/>
      <c r="C97" s="204"/>
      <c r="D97" s="204"/>
      <c r="E97" s="119"/>
      <c r="F97" s="119"/>
      <c r="G97" s="22"/>
      <c r="H97" s="22"/>
      <c r="I97" s="22"/>
      <c r="J97" s="22"/>
      <c r="K97" s="93"/>
      <c r="L97" s="93"/>
    </row>
    <row r="98" spans="1:12">
      <c r="A98" s="149" t="s">
        <v>46</v>
      </c>
      <c r="B98" s="199" t="s">
        <v>47</v>
      </c>
      <c r="C98" s="199"/>
      <c r="D98" s="199"/>
      <c r="E98" s="146"/>
      <c r="F98" s="146"/>
      <c r="G98" s="22"/>
      <c r="H98" s="22"/>
      <c r="I98" s="22"/>
      <c r="J98" s="22"/>
      <c r="K98" s="93"/>
      <c r="L98" s="93"/>
    </row>
    <row r="99" spans="1:12">
      <c r="A99" s="149"/>
      <c r="B99" s="146"/>
      <c r="C99" s="22"/>
      <c r="D99" s="22"/>
      <c r="E99" s="22"/>
      <c r="F99" s="22"/>
      <c r="G99" s="22"/>
      <c r="H99" s="22"/>
      <c r="I99" s="22"/>
      <c r="J99" s="22"/>
      <c r="K99" s="93"/>
      <c r="L99" s="93"/>
    </row>
    <row r="100" spans="1:12">
      <c r="A100" s="149" t="s">
        <v>31</v>
      </c>
      <c r="B100" s="146"/>
      <c r="C100" s="22"/>
      <c r="D100" s="22"/>
      <c r="E100" s="22"/>
      <c r="F100" s="22"/>
      <c r="G100" s="22"/>
      <c r="H100" s="22"/>
      <c r="I100" s="22"/>
      <c r="J100" s="22"/>
      <c r="K100" s="93"/>
      <c r="L100" s="93"/>
    </row>
    <row r="101" spans="1:12">
      <c r="A101" s="26"/>
      <c r="B101" s="146"/>
      <c r="C101" s="22"/>
      <c r="D101" s="22"/>
      <c r="E101" s="22"/>
      <c r="F101" s="22"/>
      <c r="G101" s="22"/>
      <c r="H101" s="22"/>
      <c r="I101" s="22"/>
      <c r="J101" s="22"/>
      <c r="K101" s="93"/>
      <c r="L101" s="93"/>
    </row>
    <row r="102" spans="1:12">
      <c r="K102" s="93"/>
      <c r="L102" s="93"/>
    </row>
    <row r="103" spans="1:12">
      <c r="K103" s="93"/>
      <c r="L103" s="93"/>
    </row>
    <row r="104" spans="1:12">
      <c r="K104" s="93"/>
      <c r="L104" s="93"/>
    </row>
    <row r="105" spans="1:12">
      <c r="K105" s="93"/>
      <c r="L105" s="93"/>
    </row>
    <row r="106" spans="1:12">
      <c r="K106" s="93"/>
      <c r="L106" s="93"/>
    </row>
    <row r="107" spans="1:12">
      <c r="K107" s="93"/>
      <c r="L107" s="93"/>
    </row>
  </sheetData>
  <mergeCells count="91">
    <mergeCell ref="D30:G30"/>
    <mergeCell ref="D31:G31"/>
    <mergeCell ref="D32:G32"/>
    <mergeCell ref="D33:G33"/>
    <mergeCell ref="D34:G34"/>
    <mergeCell ref="D24:G24"/>
    <mergeCell ref="D25:G25"/>
    <mergeCell ref="D26:G26"/>
    <mergeCell ref="D27:G27"/>
    <mergeCell ref="D28:G28"/>
    <mergeCell ref="D29:G29"/>
    <mergeCell ref="E64:F64"/>
    <mergeCell ref="E65:F65"/>
    <mergeCell ref="E66:F66"/>
    <mergeCell ref="D17:G17"/>
    <mergeCell ref="D18:G18"/>
    <mergeCell ref="D19:G19"/>
    <mergeCell ref="D20:G20"/>
    <mergeCell ref="D21:G21"/>
    <mergeCell ref="D22:G22"/>
    <mergeCell ref="D23:G23"/>
    <mergeCell ref="E58:F58"/>
    <mergeCell ref="E59:F59"/>
    <mergeCell ref="E60:F60"/>
    <mergeCell ref="E61:F61"/>
    <mergeCell ref="E62:F62"/>
    <mergeCell ref="C76:G76"/>
    <mergeCell ref="C77:G77"/>
    <mergeCell ref="C78:G78"/>
    <mergeCell ref="C79:G79"/>
    <mergeCell ref="E46:F46"/>
    <mergeCell ref="E47:F47"/>
    <mergeCell ref="E48:F48"/>
    <mergeCell ref="E49:F49"/>
    <mergeCell ref="E50:F50"/>
    <mergeCell ref="E63:F63"/>
    <mergeCell ref="E52:F52"/>
    <mergeCell ref="E53:F53"/>
    <mergeCell ref="E54:F54"/>
    <mergeCell ref="E55:F55"/>
    <mergeCell ref="E56:F56"/>
    <mergeCell ref="E57:F57"/>
    <mergeCell ref="A73:A75"/>
    <mergeCell ref="B73:B75"/>
    <mergeCell ref="B98:D98"/>
    <mergeCell ref="C80:G80"/>
    <mergeCell ref="C83:G83"/>
    <mergeCell ref="C84:G84"/>
    <mergeCell ref="B94:D94"/>
    <mergeCell ref="B97:D97"/>
    <mergeCell ref="C87:G87"/>
    <mergeCell ref="C89:G89"/>
    <mergeCell ref="D91:G91"/>
    <mergeCell ref="B95:D95"/>
    <mergeCell ref="C88:G88"/>
    <mergeCell ref="D81:G81"/>
    <mergeCell ref="D90:G90"/>
    <mergeCell ref="D85:G85"/>
    <mergeCell ref="I73:I75"/>
    <mergeCell ref="C69:G69"/>
    <mergeCell ref="H73:H75"/>
    <mergeCell ref="C73:G75"/>
    <mergeCell ref="E45:F45"/>
    <mergeCell ref="E51:F51"/>
    <mergeCell ref="A37:J37"/>
    <mergeCell ref="J39:J41"/>
    <mergeCell ref="I39:I41"/>
    <mergeCell ref="A39:A41"/>
    <mergeCell ref="C43:G43"/>
    <mergeCell ref="C39:G41"/>
    <mergeCell ref="C42:G42"/>
    <mergeCell ref="A71:J71"/>
    <mergeCell ref="C44:G44"/>
    <mergeCell ref="H39:H41"/>
    <mergeCell ref="B39:B41"/>
    <mergeCell ref="J73:J75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5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(Детализированные КБК)</vt:lpstr>
      <vt:lpstr>0503117 без итогов (Детализиров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delo</cp:lastModifiedBy>
  <dcterms:created xsi:type="dcterms:W3CDTF">2009-02-13T09:10:05Z</dcterms:created>
  <dcterms:modified xsi:type="dcterms:W3CDTF">2022-12-02T10:50:29Z</dcterms:modified>
</cp:coreProperties>
</file>