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8" windowWidth="15480" windowHeight="5688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5" i="2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91"/>
  <c r="M90"/>
  <c r="M93"/>
  <c r="M92"/>
  <c r="J69"/>
  <c r="I77"/>
  <c r="I69" s="1"/>
  <c r="J77"/>
  <c r="K81"/>
  <c r="M81"/>
  <c r="K85"/>
  <c r="M85"/>
  <c r="K87"/>
  <c r="K77" s="1"/>
  <c r="K88"/>
  <c r="K89"/>
  <c r="M35" i="1" l="1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91"/>
  <c r="M90"/>
  <c r="M93"/>
  <c r="M92"/>
  <c r="J69" l="1"/>
  <c r="I77"/>
  <c r="I69" s="1"/>
  <c r="J77"/>
  <c r="K81"/>
  <c r="M81"/>
  <c r="K85"/>
  <c r="M85"/>
  <c r="K87"/>
  <c r="K77" s="1"/>
  <c r="K88"/>
  <c r="K89"/>
</calcChain>
</file>

<file path=xl/sharedStrings.xml><?xml version="1.0" encoding="utf-8"?>
<sst xmlns="http://schemas.openxmlformats.org/spreadsheetml/2006/main" count="634" uniqueCount="150">
  <si>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</si>
  <si>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</si>
  <si>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</si>
  <si>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</si>
  <si>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</si>
  <si>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</si>
  <si>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</si>
  <si>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</si>
  <si>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</si>
  <si>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</si>
  <si>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</si>
  <si>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</si>
  <si>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</si>
  <si>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</si>
  <si>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</si>
  <si>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</si>
  <si>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</si>
  <si>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</si>
  <si>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</si>
  <si>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</si>
  <si>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</si>
  <si>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</si>
  <si>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</si>
  <si>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</si>
  <si>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</si>
  <si>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</si>
  <si>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</si>
  <si>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</si>
  <si>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</si>
  <si>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</si>
  <si>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</si>
  <si>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</si>
  <si>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</si>
  <si>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</si>
  <si>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</si>
  <si>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</si>
  <si>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</si>
  <si>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</si>
  <si>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</si>
  <si>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</si>
  <si>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</si>
  <si>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</si>
  <si>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</si>
  <si>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</si>
  <si>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</si>
  <si>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</si>
  <si>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</si>
  <si>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</si>
  <si>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</si>
  <si>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</si>
  <si>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</si>
  <si>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</si>
  <si>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</si>
  <si>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</si>
  <si>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</si>
  <si>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</si>
  <si>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</si>
  <si>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</si>
  <si>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</si>
  <si>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</si>
  <si>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</si>
  <si>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мая 2023 г.</t>
  </si>
  <si>
    <t>916</t>
  </si>
  <si>
    <t>3</t>
  </si>
  <si>
    <t>01.05.2023</t>
  </si>
  <si>
    <t>МЕСЯЦ</t>
  </si>
  <si>
    <t>14642456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</si>
  <si>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</si>
  <si>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</si>
  <si>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 сельских поселений</t>
  </si>
  <si>
    <t>01050201100000610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</si>
  <si>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</si>
  <si>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</si>
  <si>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 сельских поселений</t>
  </si>
  <si>
    <t>01050201100000510</t>
  </si>
  <si>
    <t>9990000410</t>
  </si>
  <si>
    <t>0104</t>
  </si>
  <si>
    <t>121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</si>
  <si>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</si>
  <si>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</si>
  <si>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</si>
  <si>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9990090019</t>
  </si>
  <si>
    <t>Закупка товаров, работ, услуг в сфере информационно-коммуникационных технологий</t>
  </si>
  <si>
    <t>242</t>
  </si>
  <si>
    <t>244</t>
  </si>
  <si>
    <t>Прочая закупка товаров, работ и услуг</t>
  </si>
  <si>
    <t>247</t>
  </si>
  <si>
    <t>Закупка энергетических ресурсов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</si>
  <si>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</si>
  <si>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</si>
  <si>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</si>
  <si>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</si>
  <si>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</si>
  <si>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</si>
  <si>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870</t>
  </si>
  <si>
    <t>9990020550</t>
  </si>
  <si>
    <t>0111</t>
  </si>
  <si>
    <t>Резервные средства</t>
  </si>
  <si>
    <t>0203</t>
  </si>
  <si>
    <t>9990051180</t>
  </si>
  <si>
    <t>0314</t>
  </si>
  <si>
    <t>0110129990</t>
  </si>
  <si>
    <t>0110229990</t>
  </si>
  <si>
    <t>0405</t>
  </si>
  <si>
    <t>0130173880</t>
  </si>
  <si>
    <t>0409</t>
  </si>
  <si>
    <t>0170120570</t>
  </si>
  <si>
    <t>0503</t>
  </si>
  <si>
    <t>0130165030</t>
  </si>
  <si>
    <t>Иные межбюджетные трансферты</t>
  </si>
  <si>
    <t>0801</t>
  </si>
  <si>
    <t>9990020560</t>
  </si>
  <si>
    <t>540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</si>
  <si>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</si>
  <si>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</si>
  <si>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</si>
  <si>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</si>
  <si>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</si>
  <si>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</si>
  <si>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</si>
  <si>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</si>
  <si>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</si>
  <si>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</si>
  <si>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</si>
  <si>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</si>
  <si>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</si>
  <si>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</si>
  <si>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</si>
  <si>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</si>
  <si>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</si>
  <si>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</si>
  <si>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11602020020000140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</si>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</sst>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09"/>
  <sheetViews>
    <sheetView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4" width="5.6640625" style="16" customWidth="1"/>
    <col min="5" max="5" width="6.6640625" style="16" customWidth="1"/>
    <col min="6" max="6" width="11.6640625" style="16" customWidth="1"/>
    <col min="7" max="7" width="5.6640625" style="16" customWidth="1"/>
    <col min="8" max="8" width="4.6640625" style="16" hidden="1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45047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64</v>
      </c>
      <c r="M5" s="20"/>
    </row>
    <row r="6" spans="2:14" ht="21">
      <c r="B6" s="22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8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3.8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91" t="s">
        <v>41</v>
      </c>
      <c r="E12" s="192"/>
      <c r="F12" s="192"/>
      <c r="G12" s="193"/>
      <c r="H12" s="175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94"/>
      <c r="E13" s="195"/>
      <c r="F13" s="195"/>
      <c r="G13" s="196"/>
      <c r="H13" s="176"/>
      <c r="I13" s="174"/>
      <c r="J13" s="174"/>
      <c r="K13" s="173"/>
      <c r="L13" s="40"/>
    </row>
    <row r="14" spans="2:14">
      <c r="B14" s="187"/>
      <c r="C14" s="174"/>
      <c r="D14" s="197"/>
      <c r="E14" s="198"/>
      <c r="F14" s="198"/>
      <c r="G14" s="199"/>
      <c r="H14" s="177"/>
      <c r="I14" s="174"/>
      <c r="J14" s="174"/>
      <c r="K14" s="173"/>
      <c r="L14" s="40"/>
    </row>
    <row r="15" spans="2:14" ht="13.8" thickBot="1">
      <c r="B15" s="41">
        <v>1</v>
      </c>
      <c r="C15" s="42">
        <v>2</v>
      </c>
      <c r="D15" s="200">
        <v>3</v>
      </c>
      <c r="E15" s="201"/>
      <c r="F15" s="201"/>
      <c r="G15" s="202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5"/>
      <c r="H16" s="49"/>
      <c r="I16" s="50">
        <v>12540069</v>
      </c>
      <c r="J16" s="50">
        <v>5263849.09</v>
      </c>
      <c r="K16" s="51">
        <v>7282730.9699999997</v>
      </c>
    </row>
    <row r="17" spans="2:21">
      <c r="B17" s="52" t="s">
        <v>4</v>
      </c>
      <c r="C17" s="53"/>
      <c r="D17" s="206"/>
      <c r="E17" s="207"/>
      <c r="F17" s="207"/>
      <c r="G17" s="208"/>
      <c r="H17" s="54"/>
      <c r="I17" s="55"/>
      <c r="J17" s="56"/>
      <c r="K17" s="57"/>
    </row>
    <row r="18" spans="2:21" s="63" customFormat="1" ht="51.6">
      <c r="B18" s="9" t="s">
        <v>113</v>
      </c>
      <c r="C18" s="58" t="s">
        <v>6</v>
      </c>
      <c r="D18" s="6" t="s">
        <v>114</v>
      </c>
      <c r="E18" s="178" t="s">
        <v>115</v>
      </c>
      <c r="F18" s="179"/>
      <c r="G18" s="180"/>
      <c r="H18" s="13"/>
      <c r="I18" s="2">
        <v>1744000</v>
      </c>
      <c r="J18" s="3">
        <v>649649.41</v>
      </c>
      <c r="K18" s="59">
        <f t="shared" ref="K18:K35" si="0">IF(IF(I18="",0,I18)=0,0,(IF(I18&gt;0,IF(J18&gt;I18,0,I18-J18),IF(J18&gt;I18,I18-J18,0))))</f>
        <v>1094350.5900000001</v>
      </c>
      <c r="L18" s="60"/>
      <c r="M18" s="61" t="str">
        <f t="shared" ref="M18:M35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72">
      <c r="B19" s="9" t="s">
        <v>116</v>
      </c>
      <c r="C19" s="58" t="s">
        <v>6</v>
      </c>
      <c r="D19" s="6" t="s">
        <v>114</v>
      </c>
      <c r="E19" s="178" t="s">
        <v>117</v>
      </c>
      <c r="F19" s="179"/>
      <c r="G19" s="180"/>
      <c r="H19" s="13"/>
      <c r="I19" s="2">
        <v>500</v>
      </c>
      <c r="J19" s="3">
        <v>0</v>
      </c>
      <c r="K19" s="59">
        <f t="shared" si="0"/>
        <v>500</v>
      </c>
      <c r="L19" s="60"/>
      <c r="M19" s="61" t="str">
        <f t="shared" si="1"/>
        <v>18210102020010000110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1.2">
      <c r="B20" s="9" t="s">
        <v>118</v>
      </c>
      <c r="C20" s="58" t="s">
        <v>6</v>
      </c>
      <c r="D20" s="6" t="s">
        <v>114</v>
      </c>
      <c r="E20" s="178" t="s">
        <v>119</v>
      </c>
      <c r="F20" s="179"/>
      <c r="G20" s="180"/>
      <c r="H20" s="13"/>
      <c r="I20" s="2">
        <v>500</v>
      </c>
      <c r="J20" s="3">
        <v>-792.7</v>
      </c>
      <c r="K20" s="59">
        <f t="shared" si="0"/>
        <v>1292.7</v>
      </c>
      <c r="L20" s="60"/>
      <c r="M20" s="61" t="str">
        <f t="shared" si="1"/>
        <v>18210102030010000110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61.8">
      <c r="B21" s="9" t="s">
        <v>120</v>
      </c>
      <c r="C21" s="58" t="s">
        <v>6</v>
      </c>
      <c r="D21" s="6" t="s">
        <v>114</v>
      </c>
      <c r="E21" s="178" t="s">
        <v>121</v>
      </c>
      <c r="F21" s="179"/>
      <c r="G21" s="180"/>
      <c r="H21" s="13"/>
      <c r="I21" s="2">
        <v>239000</v>
      </c>
      <c r="J21" s="3">
        <v>12002.8</v>
      </c>
      <c r="K21" s="59">
        <f t="shared" si="0"/>
        <v>226997.2</v>
      </c>
      <c r="L21" s="60"/>
      <c r="M21" s="61" t="str">
        <f t="shared" si="1"/>
        <v>18210102080010000110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>
      <c r="B22" s="9" t="s">
        <v>122</v>
      </c>
      <c r="C22" s="58" t="s">
        <v>6</v>
      </c>
      <c r="D22" s="6" t="s">
        <v>114</v>
      </c>
      <c r="E22" s="178" t="s">
        <v>123</v>
      </c>
      <c r="F22" s="179"/>
      <c r="G22" s="180"/>
      <c r="H22" s="13"/>
      <c r="I22" s="2">
        <v>60000</v>
      </c>
      <c r="J22" s="3">
        <v>56372.01</v>
      </c>
      <c r="K22" s="59">
        <f t="shared" si="0"/>
        <v>3627.99</v>
      </c>
      <c r="L22" s="60"/>
      <c r="M22" s="61" t="str">
        <f t="shared" si="1"/>
        <v>18210503010010000110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1.2">
      <c r="B23" s="9" t="s">
        <v>124</v>
      </c>
      <c r="C23" s="58" t="s">
        <v>6</v>
      </c>
      <c r="D23" s="6" t="s">
        <v>114</v>
      </c>
      <c r="E23" s="178" t="s">
        <v>125</v>
      </c>
      <c r="F23" s="179"/>
      <c r="G23" s="180"/>
      <c r="H23" s="13"/>
      <c r="I23" s="2">
        <v>696000</v>
      </c>
      <c r="J23" s="3">
        <v>-300.04000000000002</v>
      </c>
      <c r="K23" s="59">
        <f t="shared" si="0"/>
        <v>696300.04</v>
      </c>
      <c r="L23" s="60"/>
      <c r="M23" s="61" t="str">
        <f t="shared" si="1"/>
        <v>18210601030100000110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126</v>
      </c>
      <c r="C24" s="58" t="s">
        <v>6</v>
      </c>
      <c r="D24" s="6" t="s">
        <v>114</v>
      </c>
      <c r="E24" s="178" t="s">
        <v>127</v>
      </c>
      <c r="F24" s="179"/>
      <c r="G24" s="180"/>
      <c r="H24" s="13"/>
      <c r="I24" s="2">
        <v>4232000</v>
      </c>
      <c r="J24" s="3">
        <v>3626686</v>
      </c>
      <c r="K24" s="59">
        <f t="shared" si="0"/>
        <v>605314</v>
      </c>
      <c r="L24" s="60"/>
      <c r="M24" s="61" t="str">
        <f t="shared" si="1"/>
        <v>18210606033100000110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21">
      <c r="B25" s="9" t="s">
        <v>128</v>
      </c>
      <c r="C25" s="58" t="s">
        <v>6</v>
      </c>
      <c r="D25" s="6" t="s">
        <v>114</v>
      </c>
      <c r="E25" s="178" t="s">
        <v>129</v>
      </c>
      <c r="F25" s="179"/>
      <c r="G25" s="180"/>
      <c r="H25" s="13"/>
      <c r="I25" s="2">
        <v>460000</v>
      </c>
      <c r="J25" s="3">
        <v>-7267.38</v>
      </c>
      <c r="K25" s="59">
        <f t="shared" si="0"/>
        <v>467267.38</v>
      </c>
      <c r="L25" s="60"/>
      <c r="M25" s="61" t="str">
        <f t="shared" si="1"/>
        <v>18210606043100000110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41.4">
      <c r="B26" s="9" t="s">
        <v>130</v>
      </c>
      <c r="C26" s="58" t="s">
        <v>6</v>
      </c>
      <c r="D26" s="6" t="s">
        <v>93</v>
      </c>
      <c r="E26" s="178" t="s">
        <v>131</v>
      </c>
      <c r="F26" s="179"/>
      <c r="G26" s="180"/>
      <c r="H26" s="13"/>
      <c r="I26" s="2">
        <v>2000</v>
      </c>
      <c r="J26" s="3">
        <v>0</v>
      </c>
      <c r="K26" s="59">
        <f t="shared" si="0"/>
        <v>2000</v>
      </c>
      <c r="L26" s="60"/>
      <c r="M26" s="61" t="str">
        <f t="shared" si="1"/>
        <v>85311602020020000140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132</v>
      </c>
      <c r="C27" s="58" t="s">
        <v>6</v>
      </c>
      <c r="D27" s="6" t="s">
        <v>62</v>
      </c>
      <c r="E27" s="178" t="s">
        <v>133</v>
      </c>
      <c r="F27" s="179"/>
      <c r="G27" s="180"/>
      <c r="H27" s="13"/>
      <c r="I27" s="2">
        <v>23000</v>
      </c>
      <c r="J27" s="3">
        <v>2600</v>
      </c>
      <c r="K27" s="59">
        <f t="shared" si="0"/>
        <v>20400</v>
      </c>
      <c r="L27" s="60"/>
      <c r="M27" s="61" t="str">
        <f t="shared" si="1"/>
        <v>91610804020010000110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134</v>
      </c>
      <c r="C28" s="58" t="s">
        <v>6</v>
      </c>
      <c r="D28" s="6" t="s">
        <v>62</v>
      </c>
      <c r="E28" s="178" t="s">
        <v>135</v>
      </c>
      <c r="F28" s="179"/>
      <c r="G28" s="180"/>
      <c r="H28" s="13"/>
      <c r="I28" s="2">
        <v>38000</v>
      </c>
      <c r="J28" s="3">
        <v>44514.04</v>
      </c>
      <c r="K28" s="59">
        <f t="shared" si="0"/>
        <v>0</v>
      </c>
      <c r="L28" s="60"/>
      <c r="M28" s="61" t="str">
        <f t="shared" si="1"/>
        <v>91611105025100000120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51.6">
      <c r="B29" s="9" t="s">
        <v>136</v>
      </c>
      <c r="C29" s="58" t="s">
        <v>6</v>
      </c>
      <c r="D29" s="6" t="s">
        <v>62</v>
      </c>
      <c r="E29" s="178" t="s">
        <v>137</v>
      </c>
      <c r="F29" s="179"/>
      <c r="G29" s="180"/>
      <c r="H29" s="13"/>
      <c r="I29" s="2">
        <v>273000</v>
      </c>
      <c r="J29" s="3">
        <v>46958.400000000001</v>
      </c>
      <c r="K29" s="59">
        <f t="shared" si="0"/>
        <v>226041.60000000001</v>
      </c>
      <c r="L29" s="60"/>
      <c r="M29" s="61" t="str">
        <f t="shared" si="1"/>
        <v>91611105035100000120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31.2">
      <c r="B30" s="9" t="s">
        <v>138</v>
      </c>
      <c r="C30" s="58" t="s">
        <v>6</v>
      </c>
      <c r="D30" s="6" t="s">
        <v>62</v>
      </c>
      <c r="E30" s="178" t="s">
        <v>139</v>
      </c>
      <c r="F30" s="179"/>
      <c r="G30" s="180"/>
      <c r="H30" s="13"/>
      <c r="I30" s="2">
        <v>24000</v>
      </c>
      <c r="J30" s="3">
        <v>20216.28</v>
      </c>
      <c r="K30" s="59">
        <f t="shared" si="0"/>
        <v>3783.72</v>
      </c>
      <c r="L30" s="60"/>
      <c r="M30" s="61" t="str">
        <f t="shared" si="1"/>
        <v>91611302065100000130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1.2">
      <c r="B31" s="9" t="s">
        <v>140</v>
      </c>
      <c r="C31" s="58" t="s">
        <v>6</v>
      </c>
      <c r="D31" s="6" t="s">
        <v>62</v>
      </c>
      <c r="E31" s="178" t="s">
        <v>141</v>
      </c>
      <c r="F31" s="179"/>
      <c r="G31" s="180"/>
      <c r="H31" s="13"/>
      <c r="I31" s="2">
        <v>2412747</v>
      </c>
      <c r="J31" s="3">
        <v>680725</v>
      </c>
      <c r="K31" s="59">
        <f t="shared" si="0"/>
        <v>1732022</v>
      </c>
      <c r="L31" s="60"/>
      <c r="M31" s="61" t="str">
        <f t="shared" si="1"/>
        <v>91620216001100000150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1">
      <c r="B32" s="9" t="s">
        <v>142</v>
      </c>
      <c r="C32" s="58" t="s">
        <v>6</v>
      </c>
      <c r="D32" s="6" t="s">
        <v>62</v>
      </c>
      <c r="E32" s="178" t="s">
        <v>143</v>
      </c>
      <c r="F32" s="179"/>
      <c r="G32" s="180"/>
      <c r="H32" s="13"/>
      <c r="I32" s="2">
        <v>13000</v>
      </c>
      <c r="J32" s="3">
        <v>0</v>
      </c>
      <c r="K32" s="59">
        <f t="shared" si="0"/>
        <v>13000</v>
      </c>
      <c r="L32" s="60"/>
      <c r="M32" s="61" t="str">
        <f t="shared" si="1"/>
        <v>91620230024100000150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1.4">
      <c r="B33" s="9" t="s">
        <v>144</v>
      </c>
      <c r="C33" s="58" t="s">
        <v>6</v>
      </c>
      <c r="D33" s="6" t="s">
        <v>62</v>
      </c>
      <c r="E33" s="178" t="s">
        <v>145</v>
      </c>
      <c r="F33" s="179"/>
      <c r="G33" s="180"/>
      <c r="H33" s="13"/>
      <c r="I33" s="2">
        <v>283900</v>
      </c>
      <c r="J33" s="3">
        <v>82069.25</v>
      </c>
      <c r="K33" s="59">
        <f t="shared" si="0"/>
        <v>201830.75</v>
      </c>
      <c r="L33" s="60"/>
      <c r="M33" s="61" t="str">
        <f t="shared" si="1"/>
        <v>91620235118100000150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51.6">
      <c r="B34" s="9" t="s">
        <v>146</v>
      </c>
      <c r="C34" s="58" t="s">
        <v>6</v>
      </c>
      <c r="D34" s="6" t="s">
        <v>62</v>
      </c>
      <c r="E34" s="178" t="s">
        <v>147</v>
      </c>
      <c r="F34" s="179"/>
      <c r="G34" s="180"/>
      <c r="H34" s="13"/>
      <c r="I34" s="2">
        <v>2038422</v>
      </c>
      <c r="J34" s="3">
        <v>50419</v>
      </c>
      <c r="K34" s="59">
        <f t="shared" si="0"/>
        <v>1988003</v>
      </c>
      <c r="L34" s="60"/>
      <c r="M34" s="61" t="str">
        <f t="shared" si="1"/>
        <v>91620240014100000150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1.2">
      <c r="B35" s="9" t="s">
        <v>148</v>
      </c>
      <c r="C35" s="58" t="s">
        <v>6</v>
      </c>
      <c r="D35" s="6" t="s">
        <v>62</v>
      </c>
      <c r="E35" s="178" t="s">
        <v>149</v>
      </c>
      <c r="F35" s="179"/>
      <c r="G35" s="180"/>
      <c r="H35" s="13"/>
      <c r="I35" s="2">
        <v>0</v>
      </c>
      <c r="J35" s="3">
        <v>-2.98</v>
      </c>
      <c r="K35" s="59">
        <f t="shared" si="0"/>
        <v>0</v>
      </c>
      <c r="L35" s="60"/>
      <c r="M35" s="61" t="str">
        <f t="shared" si="1"/>
        <v>91621960010100000150</v>
      </c>
      <c r="N35" s="62"/>
      <c r="O35" s="62"/>
      <c r="P35" s="62"/>
      <c r="Q35" s="62"/>
      <c r="R35" s="62"/>
      <c r="S35" s="62"/>
      <c r="T35" s="62"/>
      <c r="U35" s="62"/>
    </row>
    <row r="36" spans="2:21" ht="0.75" customHeight="1" thickBot="1">
      <c r="B36" s="64"/>
      <c r="C36" s="65"/>
      <c r="D36" s="66"/>
      <c r="E36" s="170"/>
      <c r="F36" s="170"/>
      <c r="G36" s="170"/>
      <c r="H36" s="209"/>
      <c r="I36" s="69"/>
      <c r="J36" s="70"/>
      <c r="K36" s="71"/>
      <c r="L36" s="72"/>
    </row>
    <row r="37" spans="2:21">
      <c r="B37" s="73"/>
      <c r="C37" s="74"/>
      <c r="D37" s="27"/>
      <c r="E37" s="27"/>
      <c r="F37" s="27"/>
      <c r="G37" s="27"/>
      <c r="H37" s="27"/>
      <c r="I37" s="75"/>
      <c r="J37" s="75"/>
      <c r="K37" s="27"/>
      <c r="L37" s="19"/>
    </row>
    <row r="38" spans="2:21" ht="12.75" customHeight="1">
      <c r="B38" s="172" t="s">
        <v>24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76"/>
    </row>
    <row r="39" spans="2:21">
      <c r="B39" s="35"/>
      <c r="C39" s="35"/>
      <c r="D39" s="36"/>
      <c r="E39" s="36"/>
      <c r="F39" s="36"/>
      <c r="G39" s="36"/>
      <c r="H39" s="36"/>
      <c r="I39" s="37"/>
      <c r="J39" s="37"/>
      <c r="K39" s="29" t="s">
        <v>20</v>
      </c>
      <c r="L39" s="77"/>
    </row>
    <row r="40" spans="2:21" ht="12.75" customHeight="1">
      <c r="B40" s="187" t="s">
        <v>39</v>
      </c>
      <c r="C40" s="174" t="s">
        <v>40</v>
      </c>
      <c r="D40" s="191" t="s">
        <v>44</v>
      </c>
      <c r="E40" s="192"/>
      <c r="F40" s="192"/>
      <c r="G40" s="193"/>
      <c r="H40" s="175"/>
      <c r="I40" s="174" t="s">
        <v>42</v>
      </c>
      <c r="J40" s="174" t="s">
        <v>23</v>
      </c>
      <c r="K40" s="173" t="s">
        <v>43</v>
      </c>
      <c r="L40" s="40"/>
    </row>
    <row r="41" spans="2:21">
      <c r="B41" s="187"/>
      <c r="C41" s="174"/>
      <c r="D41" s="194"/>
      <c r="E41" s="195"/>
      <c r="F41" s="195"/>
      <c r="G41" s="196"/>
      <c r="H41" s="176"/>
      <c r="I41" s="174"/>
      <c r="J41" s="174"/>
      <c r="K41" s="173"/>
      <c r="L41" s="40"/>
    </row>
    <row r="42" spans="2:21">
      <c r="B42" s="187"/>
      <c r="C42" s="174"/>
      <c r="D42" s="197"/>
      <c r="E42" s="198"/>
      <c r="F42" s="198"/>
      <c r="G42" s="199"/>
      <c r="H42" s="177"/>
      <c r="I42" s="174"/>
      <c r="J42" s="174"/>
      <c r="K42" s="173"/>
      <c r="L42" s="40"/>
    </row>
    <row r="43" spans="2:21" ht="13.8" thickBot="1">
      <c r="B43" s="41">
        <v>1</v>
      </c>
      <c r="C43" s="78">
        <v>2</v>
      </c>
      <c r="D43" s="200">
        <v>3</v>
      </c>
      <c r="E43" s="201"/>
      <c r="F43" s="201"/>
      <c r="G43" s="202"/>
      <c r="H43" s="43"/>
      <c r="I43" s="79" t="s">
        <v>2</v>
      </c>
      <c r="J43" s="79" t="s">
        <v>25</v>
      </c>
      <c r="K43" s="80" t="s">
        <v>26</v>
      </c>
      <c r="L43" s="46"/>
    </row>
    <row r="44" spans="2:21">
      <c r="B44" s="47" t="s">
        <v>5</v>
      </c>
      <c r="C44" s="48" t="s">
        <v>7</v>
      </c>
      <c r="D44" s="203" t="s">
        <v>17</v>
      </c>
      <c r="E44" s="204"/>
      <c r="F44" s="204"/>
      <c r="G44" s="205"/>
      <c r="H44" s="49"/>
      <c r="I44" s="81">
        <v>14510069</v>
      </c>
      <c r="J44" s="81">
        <v>2768069.91</v>
      </c>
      <c r="K44" s="51">
        <v>11741999.09</v>
      </c>
    </row>
    <row r="45" spans="2:21" ht="12.75" customHeight="1">
      <c r="B45" s="52" t="s">
        <v>4</v>
      </c>
      <c r="C45" s="53"/>
      <c r="D45" s="206"/>
      <c r="E45" s="207"/>
      <c r="F45" s="207"/>
      <c r="G45" s="208"/>
      <c r="H45" s="54"/>
      <c r="I45" s="82"/>
      <c r="J45" s="83"/>
      <c r="K45" s="84"/>
    </row>
    <row r="46" spans="2:21" s="63" customFormat="1">
      <c r="B46" s="9" t="s">
        <v>78</v>
      </c>
      <c r="C46" s="85" t="s">
        <v>7</v>
      </c>
      <c r="D46" s="6" t="s">
        <v>62</v>
      </c>
      <c r="E46" s="7" t="s">
        <v>76</v>
      </c>
      <c r="F46" s="7" t="s">
        <v>75</v>
      </c>
      <c r="G46" s="8" t="s">
        <v>77</v>
      </c>
      <c r="H46" s="14"/>
      <c r="I46" s="10">
        <v>823000</v>
      </c>
      <c r="J46" s="11">
        <v>260923.1</v>
      </c>
      <c r="K46" s="86">
        <f t="shared" ref="K46:K66" si="2">IF(IF(I46="",0,I46)=0,0,(IF(I46&gt;0,IF(J46&gt;I46,0,I46-J46),IF(J46&gt;I46,I46-J46,0))))</f>
        <v>562076.9</v>
      </c>
      <c r="L46" s="87"/>
      <c r="M46" s="61" t="str">
        <f t="shared" ref="M46:M66" si="3">IF(D46="","000",D46)&amp;IF(E46="","0000",E46)&amp;IF(F46="","0000000000",F46)&amp;IF(G46="","000",G46)&amp;H46</f>
        <v>91601049990000410121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 ht="31.2">
      <c r="B47" s="9" t="s">
        <v>79</v>
      </c>
      <c r="C47" s="85" t="s">
        <v>7</v>
      </c>
      <c r="D47" s="6" t="s">
        <v>62</v>
      </c>
      <c r="E47" s="7" t="s">
        <v>76</v>
      </c>
      <c r="F47" s="7" t="s">
        <v>75</v>
      </c>
      <c r="G47" s="8" t="s">
        <v>80</v>
      </c>
      <c r="H47" s="14"/>
      <c r="I47" s="10">
        <v>249000</v>
      </c>
      <c r="J47" s="11">
        <v>78798.78</v>
      </c>
      <c r="K47" s="86">
        <f t="shared" si="2"/>
        <v>170201.22</v>
      </c>
      <c r="L47" s="87"/>
      <c r="M47" s="61" t="str">
        <f t="shared" si="3"/>
        <v>91601049990000410129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78</v>
      </c>
      <c r="C48" s="85" t="s">
        <v>7</v>
      </c>
      <c r="D48" s="6" t="s">
        <v>62</v>
      </c>
      <c r="E48" s="7" t="s">
        <v>76</v>
      </c>
      <c r="F48" s="7" t="s">
        <v>81</v>
      </c>
      <c r="G48" s="8" t="s">
        <v>77</v>
      </c>
      <c r="H48" s="14"/>
      <c r="I48" s="10">
        <v>1000000</v>
      </c>
      <c r="J48" s="11">
        <v>301021.53999999998</v>
      </c>
      <c r="K48" s="86">
        <f t="shared" si="2"/>
        <v>698978.46</v>
      </c>
      <c r="L48" s="87"/>
      <c r="M48" s="61" t="str">
        <f t="shared" si="3"/>
        <v>91601049990090019121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31.2">
      <c r="B49" s="9" t="s">
        <v>79</v>
      </c>
      <c r="C49" s="85" t="s">
        <v>7</v>
      </c>
      <c r="D49" s="6" t="s">
        <v>62</v>
      </c>
      <c r="E49" s="7" t="s">
        <v>76</v>
      </c>
      <c r="F49" s="7" t="s">
        <v>81</v>
      </c>
      <c r="G49" s="8" t="s">
        <v>80</v>
      </c>
      <c r="H49" s="14"/>
      <c r="I49" s="10">
        <v>303000</v>
      </c>
      <c r="J49" s="11">
        <v>89485.98</v>
      </c>
      <c r="K49" s="86">
        <f t="shared" si="2"/>
        <v>213514.02</v>
      </c>
      <c r="L49" s="87"/>
      <c r="M49" s="61" t="str">
        <f t="shared" si="3"/>
        <v>91601049990090019129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1">
      <c r="B50" s="9" t="s">
        <v>82</v>
      </c>
      <c r="C50" s="85" t="s">
        <v>7</v>
      </c>
      <c r="D50" s="6" t="s">
        <v>62</v>
      </c>
      <c r="E50" s="7" t="s">
        <v>76</v>
      </c>
      <c r="F50" s="7" t="s">
        <v>81</v>
      </c>
      <c r="G50" s="8" t="s">
        <v>83</v>
      </c>
      <c r="H50" s="14"/>
      <c r="I50" s="10">
        <v>130000</v>
      </c>
      <c r="J50" s="11">
        <v>21000</v>
      </c>
      <c r="K50" s="86">
        <f t="shared" si="2"/>
        <v>109000</v>
      </c>
      <c r="L50" s="87"/>
      <c r="M50" s="61" t="str">
        <f t="shared" si="3"/>
        <v>91601049990090019242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>
      <c r="B51" s="9" t="s">
        <v>85</v>
      </c>
      <c r="C51" s="85" t="s">
        <v>7</v>
      </c>
      <c r="D51" s="6" t="s">
        <v>62</v>
      </c>
      <c r="E51" s="7" t="s">
        <v>76</v>
      </c>
      <c r="F51" s="7" t="s">
        <v>81</v>
      </c>
      <c r="G51" s="8" t="s">
        <v>84</v>
      </c>
      <c r="H51" s="14"/>
      <c r="I51" s="10">
        <v>2039000</v>
      </c>
      <c r="J51" s="11">
        <v>155776.23000000001</v>
      </c>
      <c r="K51" s="86">
        <f t="shared" si="2"/>
        <v>1883223.77</v>
      </c>
      <c r="L51" s="87"/>
      <c r="M51" s="61" t="str">
        <f t="shared" si="3"/>
        <v>91601049990090019244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76</v>
      </c>
      <c r="F52" s="7" t="s">
        <v>81</v>
      </c>
      <c r="G52" s="8" t="s">
        <v>86</v>
      </c>
      <c r="H52" s="14"/>
      <c r="I52" s="10">
        <v>216000</v>
      </c>
      <c r="J52" s="11">
        <v>75324.03</v>
      </c>
      <c r="K52" s="86">
        <f t="shared" si="2"/>
        <v>140675.97</v>
      </c>
      <c r="L52" s="87"/>
      <c r="M52" s="61" t="str">
        <f t="shared" si="3"/>
        <v>91601049990090019247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88</v>
      </c>
      <c r="C53" s="85" t="s">
        <v>7</v>
      </c>
      <c r="D53" s="6" t="s">
        <v>62</v>
      </c>
      <c r="E53" s="7" t="s">
        <v>76</v>
      </c>
      <c r="F53" s="7" t="s">
        <v>81</v>
      </c>
      <c r="G53" s="8" t="s">
        <v>89</v>
      </c>
      <c r="H53" s="14"/>
      <c r="I53" s="10">
        <v>13000</v>
      </c>
      <c r="J53" s="11">
        <v>0</v>
      </c>
      <c r="K53" s="86">
        <f t="shared" si="2"/>
        <v>13000</v>
      </c>
      <c r="L53" s="87"/>
      <c r="M53" s="61" t="str">
        <f t="shared" si="3"/>
        <v>91601049990090019851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90</v>
      </c>
      <c r="C54" s="85" t="s">
        <v>7</v>
      </c>
      <c r="D54" s="6" t="s">
        <v>62</v>
      </c>
      <c r="E54" s="7" t="s">
        <v>76</v>
      </c>
      <c r="F54" s="7" t="s">
        <v>81</v>
      </c>
      <c r="G54" s="8" t="s">
        <v>91</v>
      </c>
      <c r="H54" s="14"/>
      <c r="I54" s="10">
        <v>16000</v>
      </c>
      <c r="J54" s="11">
        <v>5850</v>
      </c>
      <c r="K54" s="86">
        <f t="shared" si="2"/>
        <v>10150</v>
      </c>
      <c r="L54" s="87"/>
      <c r="M54" s="61" t="str">
        <f t="shared" si="3"/>
        <v>91601049990090019852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92</v>
      </c>
      <c r="C55" s="85" t="s">
        <v>7</v>
      </c>
      <c r="D55" s="6" t="s">
        <v>62</v>
      </c>
      <c r="E55" s="7" t="s">
        <v>76</v>
      </c>
      <c r="F55" s="7" t="s">
        <v>81</v>
      </c>
      <c r="G55" s="8" t="s">
        <v>93</v>
      </c>
      <c r="H55" s="14"/>
      <c r="I55" s="10">
        <v>1000</v>
      </c>
      <c r="J55" s="11">
        <v>0</v>
      </c>
      <c r="K55" s="86">
        <f t="shared" si="2"/>
        <v>1000</v>
      </c>
      <c r="L55" s="87"/>
      <c r="M55" s="61" t="str">
        <f t="shared" si="3"/>
        <v>91601049990090019853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97</v>
      </c>
      <c r="C56" s="85" t="s">
        <v>7</v>
      </c>
      <c r="D56" s="6" t="s">
        <v>62</v>
      </c>
      <c r="E56" s="7" t="s">
        <v>96</v>
      </c>
      <c r="F56" s="7" t="s">
        <v>95</v>
      </c>
      <c r="G56" s="8" t="s">
        <v>94</v>
      </c>
      <c r="H56" s="14"/>
      <c r="I56" s="10">
        <v>17000</v>
      </c>
      <c r="J56" s="11">
        <v>0</v>
      </c>
      <c r="K56" s="86">
        <f t="shared" si="2"/>
        <v>17000</v>
      </c>
      <c r="L56" s="87"/>
      <c r="M56" s="61" t="str">
        <f t="shared" si="3"/>
        <v>91601119990020550870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78</v>
      </c>
      <c r="C57" s="85" t="s">
        <v>7</v>
      </c>
      <c r="D57" s="6" t="s">
        <v>62</v>
      </c>
      <c r="E57" s="7" t="s">
        <v>98</v>
      </c>
      <c r="F57" s="7" t="s">
        <v>99</v>
      </c>
      <c r="G57" s="8" t="s">
        <v>77</v>
      </c>
      <c r="H57" s="14"/>
      <c r="I57" s="10">
        <v>193300</v>
      </c>
      <c r="J57" s="11">
        <v>63033.22</v>
      </c>
      <c r="K57" s="86">
        <f t="shared" si="2"/>
        <v>130266.78</v>
      </c>
      <c r="L57" s="87"/>
      <c r="M57" s="61" t="str">
        <f t="shared" si="3"/>
        <v>91602039990051180121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31.2">
      <c r="B58" s="9" t="s">
        <v>79</v>
      </c>
      <c r="C58" s="85" t="s">
        <v>7</v>
      </c>
      <c r="D58" s="6" t="s">
        <v>62</v>
      </c>
      <c r="E58" s="7" t="s">
        <v>98</v>
      </c>
      <c r="F58" s="7" t="s">
        <v>99</v>
      </c>
      <c r="G58" s="8" t="s">
        <v>80</v>
      </c>
      <c r="H58" s="14"/>
      <c r="I58" s="10">
        <v>58400</v>
      </c>
      <c r="J58" s="11">
        <v>19036.03</v>
      </c>
      <c r="K58" s="86">
        <f t="shared" si="2"/>
        <v>39363.97</v>
      </c>
      <c r="L58" s="87"/>
      <c r="M58" s="61" t="str">
        <f t="shared" si="3"/>
        <v>91602039990051180129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85</v>
      </c>
      <c r="C59" s="85" t="s">
        <v>7</v>
      </c>
      <c r="D59" s="6" t="s">
        <v>62</v>
      </c>
      <c r="E59" s="7" t="s">
        <v>98</v>
      </c>
      <c r="F59" s="7" t="s">
        <v>99</v>
      </c>
      <c r="G59" s="8" t="s">
        <v>84</v>
      </c>
      <c r="H59" s="14"/>
      <c r="I59" s="10">
        <v>32200</v>
      </c>
      <c r="J59" s="11">
        <v>0</v>
      </c>
      <c r="K59" s="86">
        <f t="shared" si="2"/>
        <v>32200</v>
      </c>
      <c r="L59" s="87"/>
      <c r="M59" s="61" t="str">
        <f t="shared" si="3"/>
        <v>91602039990051180244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85</v>
      </c>
      <c r="C60" s="85" t="s">
        <v>7</v>
      </c>
      <c r="D60" s="6" t="s">
        <v>62</v>
      </c>
      <c r="E60" s="7" t="s">
        <v>100</v>
      </c>
      <c r="F60" s="7" t="s">
        <v>101</v>
      </c>
      <c r="G60" s="8" t="s">
        <v>84</v>
      </c>
      <c r="H60" s="14"/>
      <c r="I60" s="10">
        <v>4000</v>
      </c>
      <c r="J60" s="11">
        <v>0</v>
      </c>
      <c r="K60" s="86">
        <f t="shared" si="2"/>
        <v>4000</v>
      </c>
      <c r="L60" s="87"/>
      <c r="M60" s="61" t="str">
        <f t="shared" si="3"/>
        <v>91603140110129990244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85</v>
      </c>
      <c r="C61" s="85" t="s">
        <v>7</v>
      </c>
      <c r="D61" s="6" t="s">
        <v>62</v>
      </c>
      <c r="E61" s="7" t="s">
        <v>100</v>
      </c>
      <c r="F61" s="7" t="s">
        <v>102</v>
      </c>
      <c r="G61" s="8" t="s">
        <v>84</v>
      </c>
      <c r="H61" s="14"/>
      <c r="I61" s="10">
        <v>3000</v>
      </c>
      <c r="J61" s="11">
        <v>0</v>
      </c>
      <c r="K61" s="86">
        <f t="shared" si="2"/>
        <v>3000</v>
      </c>
      <c r="L61" s="87"/>
      <c r="M61" s="61" t="str">
        <f t="shared" si="3"/>
        <v>91603140110229990244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85</v>
      </c>
      <c r="C62" s="85" t="s">
        <v>7</v>
      </c>
      <c r="D62" s="6" t="s">
        <v>62</v>
      </c>
      <c r="E62" s="7" t="s">
        <v>103</v>
      </c>
      <c r="F62" s="7" t="s">
        <v>104</v>
      </c>
      <c r="G62" s="8" t="s">
        <v>84</v>
      </c>
      <c r="H62" s="14"/>
      <c r="I62" s="10">
        <v>13000</v>
      </c>
      <c r="J62" s="11">
        <v>0</v>
      </c>
      <c r="K62" s="86">
        <f t="shared" si="2"/>
        <v>13000</v>
      </c>
      <c r="L62" s="87"/>
      <c r="M62" s="61" t="str">
        <f t="shared" si="3"/>
        <v>91604050130173880244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85</v>
      </c>
      <c r="C63" s="85" t="s">
        <v>7</v>
      </c>
      <c r="D63" s="6" t="s">
        <v>62</v>
      </c>
      <c r="E63" s="7" t="s">
        <v>105</v>
      </c>
      <c r="F63" s="7" t="s">
        <v>106</v>
      </c>
      <c r="G63" s="8" t="s">
        <v>84</v>
      </c>
      <c r="H63" s="14"/>
      <c r="I63" s="10">
        <v>2038422</v>
      </c>
      <c r="J63" s="11">
        <v>50418.8</v>
      </c>
      <c r="K63" s="86">
        <f t="shared" si="2"/>
        <v>1988003.2</v>
      </c>
      <c r="L63" s="87"/>
      <c r="M63" s="61" t="str">
        <f t="shared" si="3"/>
        <v>91604090170120570244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85</v>
      </c>
      <c r="C64" s="85" t="s">
        <v>7</v>
      </c>
      <c r="D64" s="6" t="s">
        <v>62</v>
      </c>
      <c r="E64" s="7" t="s">
        <v>107</v>
      </c>
      <c r="F64" s="7" t="s">
        <v>108</v>
      </c>
      <c r="G64" s="8" t="s">
        <v>84</v>
      </c>
      <c r="H64" s="14"/>
      <c r="I64" s="10">
        <v>1345747</v>
      </c>
      <c r="J64" s="11">
        <v>305402.2</v>
      </c>
      <c r="K64" s="86">
        <f t="shared" si="2"/>
        <v>1040344.8</v>
      </c>
      <c r="L64" s="87"/>
      <c r="M64" s="61" t="str">
        <f t="shared" si="3"/>
        <v>91605030130165030244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88</v>
      </c>
      <c r="C65" s="85" t="s">
        <v>7</v>
      </c>
      <c r="D65" s="6" t="s">
        <v>62</v>
      </c>
      <c r="E65" s="7" t="s">
        <v>107</v>
      </c>
      <c r="F65" s="7" t="s">
        <v>108</v>
      </c>
      <c r="G65" s="8" t="s">
        <v>89</v>
      </c>
      <c r="H65" s="14"/>
      <c r="I65" s="10">
        <v>10000</v>
      </c>
      <c r="J65" s="11">
        <v>0</v>
      </c>
      <c r="K65" s="86">
        <f t="shared" si="2"/>
        <v>10000</v>
      </c>
      <c r="L65" s="87"/>
      <c r="M65" s="61" t="str">
        <f t="shared" si="3"/>
        <v>91605030130165030851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109</v>
      </c>
      <c r="C66" s="85" t="s">
        <v>7</v>
      </c>
      <c r="D66" s="6" t="s">
        <v>62</v>
      </c>
      <c r="E66" s="7" t="s">
        <v>110</v>
      </c>
      <c r="F66" s="7" t="s">
        <v>111</v>
      </c>
      <c r="G66" s="8" t="s">
        <v>112</v>
      </c>
      <c r="H66" s="14"/>
      <c r="I66" s="10">
        <v>6005000</v>
      </c>
      <c r="J66" s="11">
        <v>1342000</v>
      </c>
      <c r="K66" s="86">
        <f t="shared" si="2"/>
        <v>4663000</v>
      </c>
      <c r="L66" s="87"/>
      <c r="M66" s="61" t="str">
        <f t="shared" si="3"/>
        <v>91608019990020560540</v>
      </c>
      <c r="N66" s="62"/>
      <c r="O66" s="62"/>
      <c r="P66" s="62"/>
      <c r="Q66" s="62"/>
      <c r="R66" s="62"/>
      <c r="S66" s="62"/>
      <c r="T66" s="62"/>
      <c r="U66" s="62"/>
    </row>
    <row r="67" spans="2:21" ht="0.75" customHeight="1" thickBot="1">
      <c r="B67" s="88"/>
      <c r="C67" s="89"/>
      <c r="D67" s="66"/>
      <c r="E67" s="67"/>
      <c r="F67" s="67"/>
      <c r="G67" s="67"/>
      <c r="H67" s="68"/>
      <c r="I67" s="69"/>
      <c r="J67" s="70"/>
      <c r="K67" s="71"/>
      <c r="L67" s="72"/>
    </row>
    <row r="68" spans="2:21" ht="13.8" thickBot="1">
      <c r="B68" s="90"/>
      <c r="C68" s="90"/>
      <c r="D68" s="27"/>
      <c r="E68" s="27"/>
      <c r="F68" s="27"/>
      <c r="G68" s="27"/>
      <c r="H68" s="27"/>
      <c r="I68" s="91"/>
      <c r="J68" s="91"/>
      <c r="K68" s="91"/>
      <c r="L68" s="92"/>
    </row>
    <row r="69" spans="2:21" ht="28.5" customHeight="1" thickBot="1">
      <c r="B69" s="93" t="s">
        <v>18</v>
      </c>
      <c r="C69" s="94">
        <v>450</v>
      </c>
      <c r="D69" s="225" t="s">
        <v>17</v>
      </c>
      <c r="E69" s="226"/>
      <c r="F69" s="226"/>
      <c r="G69" s="227"/>
      <c r="H69" s="95"/>
      <c r="I69" s="96">
        <f>0-I77</f>
        <v>-1970000</v>
      </c>
      <c r="J69" s="96">
        <f>J16-J44</f>
        <v>2495779.1800000002</v>
      </c>
      <c r="K69" s="97" t="s">
        <v>17</v>
      </c>
    </row>
    <row r="70" spans="2:21">
      <c r="B70" s="90"/>
      <c r="C70" s="98"/>
      <c r="D70" s="27"/>
      <c r="E70" s="27"/>
      <c r="F70" s="27"/>
      <c r="G70" s="27"/>
      <c r="H70" s="27"/>
      <c r="I70" s="27"/>
      <c r="J70" s="27"/>
      <c r="K70" s="27"/>
    </row>
    <row r="71" spans="2:21" ht="13.8">
      <c r="B71" s="172" t="s">
        <v>32</v>
      </c>
      <c r="C71" s="172"/>
      <c r="D71" s="172"/>
      <c r="E71" s="172"/>
      <c r="F71" s="172"/>
      <c r="G71" s="172"/>
      <c r="H71" s="172"/>
      <c r="I71" s="172"/>
      <c r="J71" s="172"/>
      <c r="K71" s="172"/>
      <c r="L71" s="76"/>
    </row>
    <row r="72" spans="2:21">
      <c r="B72" s="35"/>
      <c r="C72" s="99"/>
      <c r="D72" s="36"/>
      <c r="E72" s="36"/>
      <c r="F72" s="36"/>
      <c r="G72" s="36"/>
      <c r="H72" s="36"/>
      <c r="I72" s="37"/>
      <c r="J72" s="37"/>
      <c r="K72" s="100" t="s">
        <v>27</v>
      </c>
      <c r="L72" s="101"/>
    </row>
    <row r="73" spans="2:21" ht="17.100000000000001" customHeight="1">
      <c r="B73" s="187" t="s">
        <v>39</v>
      </c>
      <c r="C73" s="174" t="s">
        <v>40</v>
      </c>
      <c r="D73" s="191" t="s">
        <v>45</v>
      </c>
      <c r="E73" s="192"/>
      <c r="F73" s="192"/>
      <c r="G73" s="193"/>
      <c r="H73" s="175"/>
      <c r="I73" s="174" t="s">
        <v>42</v>
      </c>
      <c r="J73" s="174" t="s">
        <v>23</v>
      </c>
      <c r="K73" s="173" t="s">
        <v>43</v>
      </c>
      <c r="L73" s="40"/>
    </row>
    <row r="74" spans="2:21" ht="17.100000000000001" customHeight="1">
      <c r="B74" s="187"/>
      <c r="C74" s="174"/>
      <c r="D74" s="194"/>
      <c r="E74" s="195"/>
      <c r="F74" s="195"/>
      <c r="G74" s="196"/>
      <c r="H74" s="176"/>
      <c r="I74" s="174"/>
      <c r="J74" s="174"/>
      <c r="K74" s="173"/>
      <c r="L74" s="40"/>
    </row>
    <row r="75" spans="2:21" ht="17.100000000000001" customHeight="1">
      <c r="B75" s="187"/>
      <c r="C75" s="174"/>
      <c r="D75" s="197"/>
      <c r="E75" s="198"/>
      <c r="F75" s="198"/>
      <c r="G75" s="199"/>
      <c r="H75" s="177"/>
      <c r="I75" s="174"/>
      <c r="J75" s="174"/>
      <c r="K75" s="173"/>
      <c r="L75" s="40"/>
    </row>
    <row r="76" spans="2:21" ht="13.8" thickBot="1">
      <c r="B76" s="41">
        <v>1</v>
      </c>
      <c r="C76" s="78">
        <v>2</v>
      </c>
      <c r="D76" s="200">
        <v>3</v>
      </c>
      <c r="E76" s="201"/>
      <c r="F76" s="201"/>
      <c r="G76" s="202"/>
      <c r="H76" s="43"/>
      <c r="I76" s="79" t="s">
        <v>2</v>
      </c>
      <c r="J76" s="79" t="s">
        <v>25</v>
      </c>
      <c r="K76" s="80" t="s">
        <v>26</v>
      </c>
      <c r="L76" s="46"/>
    </row>
    <row r="77" spans="2:21" ht="12.75" customHeight="1">
      <c r="B77" s="102" t="s">
        <v>33</v>
      </c>
      <c r="C77" s="48" t="s">
        <v>8</v>
      </c>
      <c r="D77" s="203" t="s">
        <v>17</v>
      </c>
      <c r="E77" s="204"/>
      <c r="F77" s="204"/>
      <c r="G77" s="205"/>
      <c r="H77" s="49"/>
      <c r="I77" s="103">
        <f>I79+I83+I87</f>
        <v>1970000</v>
      </c>
      <c r="J77" s="103">
        <f>J79+J83+J87</f>
        <v>-2495779.1800000002</v>
      </c>
      <c r="K77" s="104">
        <f>K79+K83+K87</f>
        <v>4465779.18</v>
      </c>
    </row>
    <row r="78" spans="2:21" ht="12.75" customHeight="1">
      <c r="B78" s="105" t="s">
        <v>11</v>
      </c>
      <c r="C78" s="106"/>
      <c r="D78" s="213"/>
      <c r="E78" s="214"/>
      <c r="F78" s="214"/>
      <c r="G78" s="215"/>
      <c r="H78" s="107"/>
      <c r="I78" s="108"/>
      <c r="J78" s="109"/>
      <c r="K78" s="110"/>
    </row>
    <row r="79" spans="2:21" ht="12.75" customHeight="1">
      <c r="B79" s="105" t="s">
        <v>34</v>
      </c>
      <c r="C79" s="111" t="s">
        <v>12</v>
      </c>
      <c r="D79" s="216" t="s">
        <v>17</v>
      </c>
      <c r="E79" s="217"/>
      <c r="F79" s="217"/>
      <c r="G79" s="218"/>
      <c r="H79" s="112"/>
      <c r="I79" s="50">
        <v>0</v>
      </c>
      <c r="J79" s="50">
        <v>0</v>
      </c>
      <c r="K79" s="113">
        <v>0</v>
      </c>
    </row>
    <row r="80" spans="2:21" ht="12.75" customHeight="1">
      <c r="B80" s="105" t="s">
        <v>10</v>
      </c>
      <c r="C80" s="53"/>
      <c r="D80" s="219"/>
      <c r="E80" s="220"/>
      <c r="F80" s="220"/>
      <c r="G80" s="221"/>
      <c r="H80" s="114"/>
      <c r="I80" s="115"/>
      <c r="J80" s="116"/>
      <c r="K80" s="117"/>
    </row>
    <row r="81" spans="2:21" s="63" customFormat="1">
      <c r="B81" s="146"/>
      <c r="C81" s="147" t="s">
        <v>12</v>
      </c>
      <c r="D81" s="148"/>
      <c r="E81" s="188"/>
      <c r="F81" s="189"/>
      <c r="G81" s="190"/>
      <c r="H81" s="149"/>
      <c r="I81" s="150"/>
      <c r="J81" s="151"/>
      <c r="K81" s="152">
        <f>IF(IF(I81="",0,I81)=0,0,(IF(I81&gt;0,IF(J81&gt;I81,0,I81-J81),IF(J81&gt;I81,I81-J81,0))))</f>
        <v>0</v>
      </c>
      <c r="L81" s="153"/>
      <c r="M81" s="154" t="str">
        <f>IF(D81="","000",D81)&amp;IF(E81="","00000000000000000",E81)</f>
        <v>00000000000000000000</v>
      </c>
      <c r="N81" s="155"/>
      <c r="O81" s="155"/>
      <c r="P81" s="155"/>
      <c r="Q81" s="155"/>
      <c r="R81" s="155"/>
      <c r="S81" s="155"/>
      <c r="T81" s="155"/>
      <c r="U81" s="155"/>
    </row>
    <row r="82" spans="2:21" ht="6" hidden="1" customHeight="1">
      <c r="B82" s="118"/>
      <c r="C82" s="119"/>
      <c r="D82" s="120"/>
      <c r="E82" s="210"/>
      <c r="F82" s="211"/>
      <c r="G82" s="211"/>
      <c r="H82" s="212"/>
      <c r="I82" s="121"/>
      <c r="J82" s="122"/>
      <c r="K82" s="123"/>
      <c r="L82" s="124"/>
    </row>
    <row r="83" spans="2:21" ht="12.75" customHeight="1">
      <c r="B83" s="105" t="s">
        <v>35</v>
      </c>
      <c r="C83" s="53" t="s">
        <v>13</v>
      </c>
      <c r="D83" s="222" t="s">
        <v>17</v>
      </c>
      <c r="E83" s="223"/>
      <c r="F83" s="223"/>
      <c r="G83" s="224"/>
      <c r="H83" s="114"/>
      <c r="I83" s="50">
        <v>0</v>
      </c>
      <c r="J83" s="50">
        <v>0</v>
      </c>
      <c r="K83" s="12">
        <v>0</v>
      </c>
    </row>
    <row r="84" spans="2:21" ht="12.75" customHeight="1">
      <c r="B84" s="105" t="s">
        <v>10</v>
      </c>
      <c r="C84" s="53"/>
      <c r="D84" s="219"/>
      <c r="E84" s="220"/>
      <c r="F84" s="220"/>
      <c r="G84" s="221"/>
      <c r="H84" s="114"/>
      <c r="I84" s="115"/>
      <c r="J84" s="116"/>
      <c r="K84" s="117"/>
    </row>
    <row r="85" spans="2:21" s="63" customFormat="1">
      <c r="B85" s="146"/>
      <c r="C85" s="147" t="s">
        <v>13</v>
      </c>
      <c r="D85" s="148"/>
      <c r="E85" s="188"/>
      <c r="F85" s="189"/>
      <c r="G85" s="190"/>
      <c r="H85" s="149"/>
      <c r="I85" s="150"/>
      <c r="J85" s="151"/>
      <c r="K85" s="152">
        <f>IF(IF(I85="",0,I85)=0,0,(IF(I85&gt;0,IF(J85&gt;I85,0,I85-J85),IF(J85&gt;I85,I85-J85,0))))</f>
        <v>0</v>
      </c>
      <c r="L85" s="153"/>
      <c r="M85" s="154" t="str">
        <f>IF(D85="","000",D85)&amp;IF(E85="","00000000000000000",E85)</f>
        <v>00000000000000000000</v>
      </c>
      <c r="N85" s="155"/>
      <c r="O85" s="155"/>
      <c r="P85" s="155"/>
      <c r="Q85" s="155"/>
      <c r="R85" s="155"/>
      <c r="S85" s="155"/>
      <c r="T85" s="155"/>
      <c r="U85" s="155"/>
    </row>
    <row r="86" spans="2:21" ht="6" hidden="1" customHeight="1">
      <c r="B86" s="118"/>
      <c r="C86" s="58"/>
      <c r="D86" s="120"/>
      <c r="E86" s="210"/>
      <c r="F86" s="211"/>
      <c r="G86" s="211"/>
      <c r="H86" s="212"/>
      <c r="I86" s="121"/>
      <c r="J86" s="122"/>
      <c r="K86" s="123"/>
      <c r="L86" s="124"/>
    </row>
    <row r="87" spans="2:21" ht="12.75" customHeight="1">
      <c r="B87" s="105" t="s">
        <v>16</v>
      </c>
      <c r="C87" s="53" t="s">
        <v>9</v>
      </c>
      <c r="D87" s="164" t="s">
        <v>53</v>
      </c>
      <c r="E87" s="165"/>
      <c r="F87" s="165"/>
      <c r="G87" s="166"/>
      <c r="H87" s="125"/>
      <c r="I87" s="50">
        <v>1970000</v>
      </c>
      <c r="J87" s="50">
        <v>-2495779.1800000002</v>
      </c>
      <c r="K87" s="12">
        <f>IF(IF(I87="",0,I87)=0,0,(IF(I87&gt;0,IF(J87&gt;I87,0,I87-J87),IF(J87&gt;I87,I87-J87,0))))</f>
        <v>4465779.18</v>
      </c>
    </row>
    <row r="88" spans="2:21" ht="21">
      <c r="B88" s="105" t="s">
        <v>54</v>
      </c>
      <c r="C88" s="53" t="s">
        <v>9</v>
      </c>
      <c r="D88" s="164" t="s">
        <v>55</v>
      </c>
      <c r="E88" s="165"/>
      <c r="F88" s="165"/>
      <c r="G88" s="166"/>
      <c r="H88" s="125"/>
      <c r="I88" s="50">
        <v>1970000</v>
      </c>
      <c r="J88" s="50">
        <v>-2495779.1800000002</v>
      </c>
      <c r="K88" s="12">
        <f>IF(IF(I88="",0,I88)=0,0,(IF(I88&gt;0,IF(J88&gt;I88,0,I88-J88),IF(J88&gt;I88,I88-J88,0))))</f>
        <v>4465779.18</v>
      </c>
    </row>
    <row r="89" spans="2:21" ht="35.25" customHeight="1">
      <c r="B89" s="105" t="s">
        <v>57</v>
      </c>
      <c r="C89" s="53" t="s">
        <v>9</v>
      </c>
      <c r="D89" s="164" t="s">
        <v>56</v>
      </c>
      <c r="E89" s="165"/>
      <c r="F89" s="165"/>
      <c r="G89" s="166"/>
      <c r="H89" s="125"/>
      <c r="I89" s="50">
        <v>0</v>
      </c>
      <c r="J89" s="50">
        <v>0</v>
      </c>
      <c r="K89" s="12">
        <f>IF(IF(I89="",0,I89)=0,0,(IF(I89&gt;0,IF(J89&gt;I89,0,I89-J89),IF(J89&gt;I89,I89-J89,0))))</f>
        <v>0</v>
      </c>
    </row>
    <row r="90" spans="2:21" ht="21">
      <c r="B90" s="144" t="s">
        <v>71</v>
      </c>
      <c r="C90" s="126" t="s">
        <v>14</v>
      </c>
      <c r="D90" s="5" t="s">
        <v>62</v>
      </c>
      <c r="E90" s="167" t="s">
        <v>72</v>
      </c>
      <c r="F90" s="168"/>
      <c r="G90" s="169"/>
      <c r="H90" s="15"/>
      <c r="I90" s="1"/>
      <c r="J90" s="1">
        <v>0</v>
      </c>
      <c r="K90" s="127" t="s">
        <v>17</v>
      </c>
      <c r="L90" s="128"/>
      <c r="M90" s="129" t="str">
        <f>IF(D90="","000",D90)&amp;IF(E90="","00000000000000000",E90)</f>
        <v>91601050201050000510</v>
      </c>
    </row>
    <row r="91" spans="2:21" ht="21">
      <c r="B91" s="144" t="s">
        <v>73</v>
      </c>
      <c r="C91" s="126" t="s">
        <v>14</v>
      </c>
      <c r="D91" s="5" t="s">
        <v>62</v>
      </c>
      <c r="E91" s="167" t="s">
        <v>74</v>
      </c>
      <c r="F91" s="168"/>
      <c r="G91" s="169"/>
      <c r="H91" s="15"/>
      <c r="I91" s="1">
        <v>-12540069</v>
      </c>
      <c r="J91" s="1">
        <v>-5263849.09</v>
      </c>
      <c r="K91" s="127" t="s">
        <v>17</v>
      </c>
      <c r="L91" s="128"/>
      <c r="M91" s="129" t="str">
        <f>IF(D91="","000",D91)&amp;IF(E91="","00000000000000000",E91)</f>
        <v>91601050201100000510</v>
      </c>
    </row>
    <row r="92" spans="2:21" ht="21">
      <c r="B92" s="144" t="s">
        <v>67</v>
      </c>
      <c r="C92" s="126" t="s">
        <v>15</v>
      </c>
      <c r="D92" s="5" t="s">
        <v>62</v>
      </c>
      <c r="E92" s="167" t="s">
        <v>68</v>
      </c>
      <c r="F92" s="168"/>
      <c r="G92" s="169"/>
      <c r="H92" s="15"/>
      <c r="I92" s="4"/>
      <c r="J92" s="4">
        <v>0</v>
      </c>
      <c r="K92" s="130" t="s">
        <v>17</v>
      </c>
      <c r="L92" s="131"/>
      <c r="M92" s="129" t="str">
        <f>IF(D92="","000",D92)&amp;IF(E92="","00000000000000000",E92)</f>
        <v>91601050201050000610</v>
      </c>
    </row>
    <row r="93" spans="2:21" ht="21">
      <c r="B93" s="144" t="s">
        <v>69</v>
      </c>
      <c r="C93" s="126" t="s">
        <v>15</v>
      </c>
      <c r="D93" s="5" t="s">
        <v>62</v>
      </c>
      <c r="E93" s="167" t="s">
        <v>70</v>
      </c>
      <c r="F93" s="168"/>
      <c r="G93" s="169"/>
      <c r="H93" s="15"/>
      <c r="I93" s="4">
        <v>14510069</v>
      </c>
      <c r="J93" s="4">
        <v>2768069.91</v>
      </c>
      <c r="K93" s="130" t="s">
        <v>17</v>
      </c>
      <c r="L93" s="131"/>
      <c r="M93" s="129" t="str">
        <f>IF(D93="","000",D93)&amp;IF(E93="","00000000000000000",E93)</f>
        <v>91601050201100000610</v>
      </c>
    </row>
    <row r="94" spans="2:21" ht="0.75" customHeight="1" thickBot="1">
      <c r="B94" s="90"/>
      <c r="C94" s="65"/>
      <c r="D94" s="132"/>
      <c r="E94" s="170"/>
      <c r="F94" s="170"/>
      <c r="G94" s="170"/>
      <c r="H94" s="171"/>
      <c r="I94" s="133"/>
      <c r="J94" s="133"/>
      <c r="K94" s="134"/>
      <c r="L94" s="19"/>
    </row>
    <row r="95" spans="2:21">
      <c r="B95" s="90"/>
      <c r="C95" s="98"/>
      <c r="D95" s="27"/>
      <c r="E95" s="27"/>
      <c r="F95" s="27"/>
      <c r="G95" s="27"/>
      <c r="H95" s="27"/>
      <c r="I95" s="27"/>
      <c r="J95" s="27"/>
      <c r="K95" s="27"/>
      <c r="L95" s="135"/>
      <c r="M95" s="135"/>
    </row>
    <row r="96" spans="2:21" ht="21.75" customHeight="1">
      <c r="B96" s="136" t="s">
        <v>48</v>
      </c>
      <c r="C96" s="162"/>
      <c r="D96" s="162"/>
      <c r="E96" s="162"/>
      <c r="F96" s="98"/>
      <c r="G96" s="98"/>
      <c r="H96" s="27"/>
      <c r="I96" s="137" t="s">
        <v>50</v>
      </c>
      <c r="J96" s="138"/>
      <c r="K96" s="141"/>
      <c r="L96" s="135"/>
      <c r="M96" s="135"/>
    </row>
    <row r="97" spans="2:13">
      <c r="B97" s="22" t="s">
        <v>46</v>
      </c>
      <c r="C97" s="161" t="s">
        <v>47</v>
      </c>
      <c r="D97" s="161"/>
      <c r="E97" s="161"/>
      <c r="F97" s="98"/>
      <c r="G97" s="98"/>
      <c r="H97" s="27"/>
      <c r="I97" s="27"/>
      <c r="J97" s="139" t="s">
        <v>51</v>
      </c>
      <c r="K97" s="98" t="s">
        <v>47</v>
      </c>
      <c r="L97" s="135"/>
      <c r="M97" s="135"/>
    </row>
    <row r="98" spans="2:13">
      <c r="B98" s="22"/>
      <c r="C98" s="98"/>
      <c r="D98" s="27"/>
      <c r="E98" s="27"/>
      <c r="F98" s="27"/>
      <c r="G98" s="27"/>
      <c r="H98" s="27"/>
      <c r="I98" s="27"/>
      <c r="J98" s="27"/>
      <c r="K98" s="27"/>
      <c r="L98" s="135"/>
      <c r="M98" s="135"/>
    </row>
    <row r="99" spans="2:13" ht="21.75" customHeight="1">
      <c r="B99" s="22" t="s">
        <v>49</v>
      </c>
      <c r="C99" s="163"/>
      <c r="D99" s="163"/>
      <c r="E99" s="163"/>
      <c r="F99" s="140"/>
      <c r="G99" s="140"/>
      <c r="H99" s="27"/>
      <c r="I99" s="27"/>
      <c r="J99" s="27"/>
      <c r="K99" s="27"/>
      <c r="L99" s="135"/>
      <c r="M99" s="135"/>
    </row>
    <row r="100" spans="2:13">
      <c r="B100" s="22" t="s">
        <v>46</v>
      </c>
      <c r="C100" s="161" t="s">
        <v>47</v>
      </c>
      <c r="D100" s="161"/>
      <c r="E100" s="161"/>
      <c r="F100" s="98"/>
      <c r="G100" s="98"/>
      <c r="H100" s="27"/>
      <c r="I100" s="27"/>
      <c r="J100" s="27"/>
      <c r="K100" s="27"/>
      <c r="L100" s="135"/>
      <c r="M100" s="135"/>
    </row>
    <row r="101" spans="2:13">
      <c r="B101" s="22"/>
      <c r="C101" s="98"/>
      <c r="D101" s="27"/>
      <c r="E101" s="27"/>
      <c r="F101" s="27"/>
      <c r="G101" s="27"/>
      <c r="H101" s="27"/>
      <c r="I101" s="27"/>
      <c r="J101" s="27"/>
      <c r="K101" s="27"/>
      <c r="L101" s="135"/>
      <c r="M101" s="135"/>
    </row>
    <row r="102" spans="2:13">
      <c r="B102" s="22" t="s">
        <v>31</v>
      </c>
      <c r="C102" s="98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>
      <c r="B103" s="90"/>
      <c r="C103" s="98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L104" s="135"/>
      <c r="M104" s="135"/>
    </row>
    <row r="105" spans="2:13"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</sheetData>
  <mergeCells count="78">
    <mergeCell ref="E86:H86"/>
    <mergeCell ref="E30:G30"/>
    <mergeCell ref="E31:G31"/>
    <mergeCell ref="E32:G32"/>
    <mergeCell ref="E33:G33"/>
    <mergeCell ref="E34:G34"/>
    <mergeCell ref="D80:G80"/>
    <mergeCell ref="D83:G83"/>
    <mergeCell ref="D84:G84"/>
    <mergeCell ref="D43:G43"/>
    <mergeCell ref="D44:G44"/>
    <mergeCell ref="D45:G45"/>
    <mergeCell ref="D69:G69"/>
    <mergeCell ref="D73:G75"/>
    <mergeCell ref="D76:G76"/>
    <mergeCell ref="E81:G81"/>
    <mergeCell ref="E85:G85"/>
    <mergeCell ref="D12:G14"/>
    <mergeCell ref="D15:G15"/>
    <mergeCell ref="D16:G16"/>
    <mergeCell ref="D17:G17"/>
    <mergeCell ref="D40:G42"/>
    <mergeCell ref="E36:H36"/>
    <mergeCell ref="E82:H82"/>
    <mergeCell ref="E35:G35"/>
    <mergeCell ref="H40:H42"/>
    <mergeCell ref="H73:H75"/>
    <mergeCell ref="D77:G77"/>
    <mergeCell ref="D78:G78"/>
    <mergeCell ref="D79:G79"/>
    <mergeCell ref="I73:I75"/>
    <mergeCell ref="B73:B75"/>
    <mergeCell ref="C73:C75"/>
    <mergeCell ref="K73:K75"/>
    <mergeCell ref="J73:J75"/>
    <mergeCell ref="J12:J14"/>
    <mergeCell ref="B12:B14"/>
    <mergeCell ref="I40:I42"/>
    <mergeCell ref="C40:C42"/>
    <mergeCell ref="B38:K38"/>
    <mergeCell ref="K40:K42"/>
    <mergeCell ref="J40:J42"/>
    <mergeCell ref="B40:B42"/>
    <mergeCell ref="E28:G28"/>
    <mergeCell ref="E29:G29"/>
    <mergeCell ref="B2:J2"/>
    <mergeCell ref="C6:I6"/>
    <mergeCell ref="C7:I7"/>
    <mergeCell ref="C4:E4"/>
    <mergeCell ref="H4:I4"/>
    <mergeCell ref="B10:K10"/>
    <mergeCell ref="K12:K14"/>
    <mergeCell ref="I12:I14"/>
    <mergeCell ref="C12:C14"/>
    <mergeCell ref="B71:K71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C100:E100"/>
    <mergeCell ref="C96:E96"/>
    <mergeCell ref="C99:E99"/>
    <mergeCell ref="C97:E97"/>
    <mergeCell ref="D87:G87"/>
    <mergeCell ref="D88:G88"/>
    <mergeCell ref="D89:G89"/>
    <mergeCell ref="E92:G92"/>
    <mergeCell ref="E93:G93"/>
    <mergeCell ref="E90:G90"/>
    <mergeCell ref="E91:G91"/>
    <mergeCell ref="E94:H9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6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09"/>
  <sheetViews>
    <sheetView tabSelected="1"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3" width="5.6640625" style="16" customWidth="1"/>
    <col min="4" max="4" width="4.6640625" style="16" customWidth="1"/>
    <col min="5" max="5" width="5.6640625" style="16" customWidth="1"/>
    <col min="6" max="6" width="10.6640625" style="16" customWidth="1"/>
    <col min="7" max="8" width="4.6640625" style="16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0" width="9.109375" style="17" hidden="1" customWidth="1"/>
    <col min="21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45047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64</v>
      </c>
      <c r="M5" s="20"/>
    </row>
    <row r="6" spans="2:14" ht="21">
      <c r="B6" s="158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8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3.8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74" t="s">
        <v>41</v>
      </c>
      <c r="E12" s="174"/>
      <c r="F12" s="174"/>
      <c r="G12" s="174"/>
      <c r="H12" s="174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74"/>
      <c r="E13" s="174"/>
      <c r="F13" s="174"/>
      <c r="G13" s="174"/>
      <c r="H13" s="174"/>
      <c r="I13" s="174"/>
      <c r="J13" s="174"/>
      <c r="K13" s="173"/>
      <c r="L13" s="40"/>
    </row>
    <row r="14" spans="2:14">
      <c r="B14" s="187"/>
      <c r="C14" s="174"/>
      <c r="D14" s="174"/>
      <c r="E14" s="174"/>
      <c r="F14" s="174"/>
      <c r="G14" s="174"/>
      <c r="H14" s="174"/>
      <c r="I14" s="174"/>
      <c r="J14" s="174"/>
      <c r="K14" s="173"/>
      <c r="L14" s="40"/>
    </row>
    <row r="15" spans="2:14" ht="13.8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4"/>
      <c r="H16" s="205"/>
      <c r="I16" s="50">
        <v>12540069</v>
      </c>
      <c r="J16" s="50">
        <v>5263849.09</v>
      </c>
      <c r="K16" s="51">
        <v>7282730.9699999997</v>
      </c>
    </row>
    <row r="17" spans="2:21">
      <c r="B17" s="52" t="s">
        <v>4</v>
      </c>
      <c r="C17" s="53"/>
      <c r="D17" s="206"/>
      <c r="E17" s="207"/>
      <c r="F17" s="207"/>
      <c r="G17" s="207"/>
      <c r="H17" s="208"/>
      <c r="I17" s="55"/>
      <c r="J17" s="56"/>
      <c r="K17" s="57"/>
    </row>
    <row r="18" spans="2:21" s="63" customFormat="1" ht="51.6">
      <c r="B18" s="9" t="s">
        <v>113</v>
      </c>
      <c r="C18" s="58" t="s">
        <v>6</v>
      </c>
      <c r="D18" s="6" t="s">
        <v>114</v>
      </c>
      <c r="E18" s="178" t="s">
        <v>115</v>
      </c>
      <c r="F18" s="179"/>
      <c r="G18" s="179"/>
      <c r="H18" s="180"/>
      <c r="I18" s="2">
        <v>1744000</v>
      </c>
      <c r="J18" s="3">
        <v>649649.41</v>
      </c>
      <c r="K18" s="59">
        <f t="shared" ref="K18:K35" si="0">IF(IF(I18="",0,I18)=0,0,(IF(I18&gt;0,IF(J18&gt;I18,0,I18-J18),IF(J18&gt;I18,I18-J18,0))))</f>
        <v>1094350.5900000001</v>
      </c>
      <c r="L18" s="60"/>
      <c r="M18" s="61" t="str">
        <f t="shared" ref="M18:M35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72">
      <c r="B19" s="9" t="s">
        <v>116</v>
      </c>
      <c r="C19" s="58" t="s">
        <v>6</v>
      </c>
      <c r="D19" s="6" t="s">
        <v>114</v>
      </c>
      <c r="E19" s="178" t="s">
        <v>117</v>
      </c>
      <c r="F19" s="179"/>
      <c r="G19" s="179"/>
      <c r="H19" s="180"/>
      <c r="I19" s="2">
        <v>500</v>
      </c>
      <c r="J19" s="3">
        <v>0</v>
      </c>
      <c r="K19" s="59">
        <f t="shared" si="0"/>
        <v>500</v>
      </c>
      <c r="L19" s="60"/>
      <c r="M19" s="61" t="str">
        <f t="shared" si="1"/>
        <v>18210102020010000110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31.2">
      <c r="B20" s="9" t="s">
        <v>118</v>
      </c>
      <c r="C20" s="58" t="s">
        <v>6</v>
      </c>
      <c r="D20" s="6" t="s">
        <v>114</v>
      </c>
      <c r="E20" s="178" t="s">
        <v>119</v>
      </c>
      <c r="F20" s="179"/>
      <c r="G20" s="179"/>
      <c r="H20" s="180"/>
      <c r="I20" s="2">
        <v>500</v>
      </c>
      <c r="J20" s="3">
        <v>-792.7</v>
      </c>
      <c r="K20" s="59">
        <f t="shared" si="0"/>
        <v>1292.7</v>
      </c>
      <c r="L20" s="60"/>
      <c r="M20" s="61" t="str">
        <f t="shared" si="1"/>
        <v>18210102030010000110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61.8">
      <c r="B21" s="9" t="s">
        <v>120</v>
      </c>
      <c r="C21" s="58" t="s">
        <v>6</v>
      </c>
      <c r="D21" s="6" t="s">
        <v>114</v>
      </c>
      <c r="E21" s="178" t="s">
        <v>121</v>
      </c>
      <c r="F21" s="179"/>
      <c r="G21" s="179"/>
      <c r="H21" s="180"/>
      <c r="I21" s="2">
        <v>239000</v>
      </c>
      <c r="J21" s="3">
        <v>12002.8</v>
      </c>
      <c r="K21" s="59">
        <f t="shared" si="0"/>
        <v>226997.2</v>
      </c>
      <c r="L21" s="60"/>
      <c r="M21" s="61" t="str">
        <f t="shared" si="1"/>
        <v>18210102080010000110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>
      <c r="B22" s="9" t="s">
        <v>122</v>
      </c>
      <c r="C22" s="58" t="s">
        <v>6</v>
      </c>
      <c r="D22" s="6" t="s">
        <v>114</v>
      </c>
      <c r="E22" s="178" t="s">
        <v>123</v>
      </c>
      <c r="F22" s="179"/>
      <c r="G22" s="179"/>
      <c r="H22" s="180"/>
      <c r="I22" s="2">
        <v>60000</v>
      </c>
      <c r="J22" s="3">
        <v>56372.01</v>
      </c>
      <c r="K22" s="59">
        <f t="shared" si="0"/>
        <v>3627.99</v>
      </c>
      <c r="L22" s="60"/>
      <c r="M22" s="61" t="str">
        <f t="shared" si="1"/>
        <v>18210503010010000110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1.2">
      <c r="B23" s="9" t="s">
        <v>124</v>
      </c>
      <c r="C23" s="58" t="s">
        <v>6</v>
      </c>
      <c r="D23" s="6" t="s">
        <v>114</v>
      </c>
      <c r="E23" s="178" t="s">
        <v>125</v>
      </c>
      <c r="F23" s="179"/>
      <c r="G23" s="179"/>
      <c r="H23" s="180"/>
      <c r="I23" s="2">
        <v>696000</v>
      </c>
      <c r="J23" s="3">
        <v>-300.04000000000002</v>
      </c>
      <c r="K23" s="59">
        <f t="shared" si="0"/>
        <v>696300.04</v>
      </c>
      <c r="L23" s="60"/>
      <c r="M23" s="61" t="str">
        <f t="shared" si="1"/>
        <v>18210601030100000110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126</v>
      </c>
      <c r="C24" s="58" t="s">
        <v>6</v>
      </c>
      <c r="D24" s="6" t="s">
        <v>114</v>
      </c>
      <c r="E24" s="178" t="s">
        <v>127</v>
      </c>
      <c r="F24" s="179"/>
      <c r="G24" s="179"/>
      <c r="H24" s="180"/>
      <c r="I24" s="2">
        <v>4232000</v>
      </c>
      <c r="J24" s="3">
        <v>3626686</v>
      </c>
      <c r="K24" s="59">
        <f t="shared" si="0"/>
        <v>605314</v>
      </c>
      <c r="L24" s="60"/>
      <c r="M24" s="61" t="str">
        <f t="shared" si="1"/>
        <v>18210606033100000110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21">
      <c r="B25" s="9" t="s">
        <v>128</v>
      </c>
      <c r="C25" s="58" t="s">
        <v>6</v>
      </c>
      <c r="D25" s="6" t="s">
        <v>114</v>
      </c>
      <c r="E25" s="178" t="s">
        <v>129</v>
      </c>
      <c r="F25" s="179"/>
      <c r="G25" s="179"/>
      <c r="H25" s="180"/>
      <c r="I25" s="2">
        <v>460000</v>
      </c>
      <c r="J25" s="3">
        <v>-7267.38</v>
      </c>
      <c r="K25" s="59">
        <f t="shared" si="0"/>
        <v>467267.38</v>
      </c>
      <c r="L25" s="60"/>
      <c r="M25" s="61" t="str">
        <f t="shared" si="1"/>
        <v>18210606043100000110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41.4">
      <c r="B26" s="9" t="s">
        <v>130</v>
      </c>
      <c r="C26" s="58" t="s">
        <v>6</v>
      </c>
      <c r="D26" s="6" t="s">
        <v>93</v>
      </c>
      <c r="E26" s="178" t="s">
        <v>131</v>
      </c>
      <c r="F26" s="179"/>
      <c r="G26" s="179"/>
      <c r="H26" s="180"/>
      <c r="I26" s="2">
        <v>2000</v>
      </c>
      <c r="J26" s="3">
        <v>0</v>
      </c>
      <c r="K26" s="59">
        <f t="shared" si="0"/>
        <v>2000</v>
      </c>
      <c r="L26" s="60"/>
      <c r="M26" s="61" t="str">
        <f t="shared" si="1"/>
        <v>85311602020020000140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132</v>
      </c>
      <c r="C27" s="58" t="s">
        <v>6</v>
      </c>
      <c r="D27" s="6" t="s">
        <v>62</v>
      </c>
      <c r="E27" s="178" t="s">
        <v>133</v>
      </c>
      <c r="F27" s="179"/>
      <c r="G27" s="179"/>
      <c r="H27" s="180"/>
      <c r="I27" s="2">
        <v>23000</v>
      </c>
      <c r="J27" s="3">
        <v>2600</v>
      </c>
      <c r="K27" s="59">
        <f t="shared" si="0"/>
        <v>20400</v>
      </c>
      <c r="L27" s="60"/>
      <c r="M27" s="61" t="str">
        <f t="shared" si="1"/>
        <v>91610804020010000110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134</v>
      </c>
      <c r="C28" s="58" t="s">
        <v>6</v>
      </c>
      <c r="D28" s="6" t="s">
        <v>62</v>
      </c>
      <c r="E28" s="178" t="s">
        <v>135</v>
      </c>
      <c r="F28" s="179"/>
      <c r="G28" s="179"/>
      <c r="H28" s="180"/>
      <c r="I28" s="2">
        <v>38000</v>
      </c>
      <c r="J28" s="3">
        <v>44514.04</v>
      </c>
      <c r="K28" s="59">
        <f t="shared" si="0"/>
        <v>0</v>
      </c>
      <c r="L28" s="60"/>
      <c r="M28" s="61" t="str">
        <f t="shared" si="1"/>
        <v>91611105025100000120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51.6">
      <c r="B29" s="9" t="s">
        <v>136</v>
      </c>
      <c r="C29" s="58" t="s">
        <v>6</v>
      </c>
      <c r="D29" s="6" t="s">
        <v>62</v>
      </c>
      <c r="E29" s="178" t="s">
        <v>137</v>
      </c>
      <c r="F29" s="179"/>
      <c r="G29" s="179"/>
      <c r="H29" s="180"/>
      <c r="I29" s="2">
        <v>273000</v>
      </c>
      <c r="J29" s="3">
        <v>46958.400000000001</v>
      </c>
      <c r="K29" s="59">
        <f t="shared" si="0"/>
        <v>226041.60000000001</v>
      </c>
      <c r="L29" s="60"/>
      <c r="M29" s="61" t="str">
        <f t="shared" si="1"/>
        <v>91611105035100000120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31.2">
      <c r="B30" s="9" t="s">
        <v>138</v>
      </c>
      <c r="C30" s="58" t="s">
        <v>6</v>
      </c>
      <c r="D30" s="6" t="s">
        <v>62</v>
      </c>
      <c r="E30" s="178" t="s">
        <v>139</v>
      </c>
      <c r="F30" s="179"/>
      <c r="G30" s="179"/>
      <c r="H30" s="180"/>
      <c r="I30" s="2">
        <v>24000</v>
      </c>
      <c r="J30" s="3">
        <v>20216.28</v>
      </c>
      <c r="K30" s="59">
        <f t="shared" si="0"/>
        <v>3783.72</v>
      </c>
      <c r="L30" s="60"/>
      <c r="M30" s="61" t="str">
        <f t="shared" si="1"/>
        <v>91611302065100000130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1.2">
      <c r="B31" s="9" t="s">
        <v>140</v>
      </c>
      <c r="C31" s="58" t="s">
        <v>6</v>
      </c>
      <c r="D31" s="6" t="s">
        <v>62</v>
      </c>
      <c r="E31" s="178" t="s">
        <v>141</v>
      </c>
      <c r="F31" s="179"/>
      <c r="G31" s="179"/>
      <c r="H31" s="180"/>
      <c r="I31" s="2">
        <v>2412747</v>
      </c>
      <c r="J31" s="3">
        <v>680725</v>
      </c>
      <c r="K31" s="59">
        <f t="shared" si="0"/>
        <v>1732022</v>
      </c>
      <c r="L31" s="60"/>
      <c r="M31" s="61" t="str">
        <f t="shared" si="1"/>
        <v>91620216001100000150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1">
      <c r="B32" s="9" t="s">
        <v>142</v>
      </c>
      <c r="C32" s="58" t="s">
        <v>6</v>
      </c>
      <c r="D32" s="6" t="s">
        <v>62</v>
      </c>
      <c r="E32" s="178" t="s">
        <v>143</v>
      </c>
      <c r="F32" s="179"/>
      <c r="G32" s="179"/>
      <c r="H32" s="180"/>
      <c r="I32" s="2">
        <v>13000</v>
      </c>
      <c r="J32" s="3">
        <v>0</v>
      </c>
      <c r="K32" s="59">
        <f t="shared" si="0"/>
        <v>13000</v>
      </c>
      <c r="L32" s="60"/>
      <c r="M32" s="61" t="str">
        <f t="shared" si="1"/>
        <v>91620230024100000150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1.4">
      <c r="B33" s="9" t="s">
        <v>144</v>
      </c>
      <c r="C33" s="58" t="s">
        <v>6</v>
      </c>
      <c r="D33" s="6" t="s">
        <v>62</v>
      </c>
      <c r="E33" s="178" t="s">
        <v>145</v>
      </c>
      <c r="F33" s="179"/>
      <c r="G33" s="179"/>
      <c r="H33" s="180"/>
      <c r="I33" s="2">
        <v>283900</v>
      </c>
      <c r="J33" s="3">
        <v>82069.25</v>
      </c>
      <c r="K33" s="59">
        <f t="shared" si="0"/>
        <v>201830.75</v>
      </c>
      <c r="L33" s="60"/>
      <c r="M33" s="61" t="str">
        <f t="shared" si="1"/>
        <v>91620235118100000150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51.6">
      <c r="B34" s="9" t="s">
        <v>146</v>
      </c>
      <c r="C34" s="58" t="s">
        <v>6</v>
      </c>
      <c r="D34" s="6" t="s">
        <v>62</v>
      </c>
      <c r="E34" s="178" t="s">
        <v>147</v>
      </c>
      <c r="F34" s="179"/>
      <c r="G34" s="179"/>
      <c r="H34" s="180"/>
      <c r="I34" s="2">
        <v>2038422</v>
      </c>
      <c r="J34" s="3">
        <v>50419</v>
      </c>
      <c r="K34" s="59">
        <f t="shared" si="0"/>
        <v>1988003</v>
      </c>
      <c r="L34" s="60"/>
      <c r="M34" s="61" t="str">
        <f t="shared" si="1"/>
        <v>91620240014100000150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31.2">
      <c r="B35" s="9" t="s">
        <v>148</v>
      </c>
      <c r="C35" s="58" t="s">
        <v>6</v>
      </c>
      <c r="D35" s="6" t="s">
        <v>62</v>
      </c>
      <c r="E35" s="178" t="s">
        <v>149</v>
      </c>
      <c r="F35" s="179"/>
      <c r="G35" s="179"/>
      <c r="H35" s="180"/>
      <c r="I35" s="2">
        <v>0</v>
      </c>
      <c r="J35" s="3">
        <v>-2.98</v>
      </c>
      <c r="K35" s="59">
        <f t="shared" si="0"/>
        <v>0</v>
      </c>
      <c r="L35" s="60"/>
      <c r="M35" s="61" t="str">
        <f t="shared" si="1"/>
        <v>91621960010100000150</v>
      </c>
      <c r="N35" s="62"/>
      <c r="O35" s="62"/>
      <c r="P35" s="62"/>
      <c r="Q35" s="62"/>
      <c r="R35" s="62"/>
      <c r="S35" s="62"/>
      <c r="T35" s="62"/>
      <c r="U35" s="62"/>
    </row>
    <row r="36" spans="2:21" ht="0.75" customHeight="1" thickBot="1">
      <c r="B36" s="64"/>
      <c r="C36" s="65"/>
      <c r="D36" s="66"/>
      <c r="E36" s="170"/>
      <c r="F36" s="170"/>
      <c r="G36" s="170"/>
      <c r="H36" s="209"/>
      <c r="I36" s="69"/>
      <c r="J36" s="70"/>
      <c r="K36" s="71"/>
      <c r="L36" s="72"/>
    </row>
    <row r="37" spans="2:21">
      <c r="B37" s="73"/>
      <c r="C37" s="74"/>
      <c r="D37" s="27"/>
      <c r="E37" s="27"/>
      <c r="F37" s="27"/>
      <c r="G37" s="27"/>
      <c r="H37" s="27"/>
      <c r="I37" s="75"/>
      <c r="J37" s="75"/>
      <c r="K37" s="27"/>
      <c r="L37" s="19"/>
    </row>
    <row r="38" spans="2:21" ht="12.75" customHeight="1">
      <c r="B38" s="172" t="s">
        <v>24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76"/>
    </row>
    <row r="39" spans="2:21">
      <c r="B39" s="35"/>
      <c r="C39" s="35"/>
      <c r="D39" s="36"/>
      <c r="E39" s="36"/>
      <c r="F39" s="36"/>
      <c r="G39" s="36"/>
      <c r="H39" s="36"/>
      <c r="I39" s="37"/>
      <c r="J39" s="37"/>
      <c r="K39" s="29" t="s">
        <v>20</v>
      </c>
      <c r="L39" s="77"/>
    </row>
    <row r="40" spans="2:21" ht="12.75" customHeight="1">
      <c r="B40" s="187" t="s">
        <v>39</v>
      </c>
      <c r="C40" s="174" t="s">
        <v>40</v>
      </c>
      <c r="D40" s="174" t="s">
        <v>44</v>
      </c>
      <c r="E40" s="174"/>
      <c r="F40" s="174"/>
      <c r="G40" s="174"/>
      <c r="H40" s="174"/>
      <c r="I40" s="174" t="s">
        <v>42</v>
      </c>
      <c r="J40" s="174" t="s">
        <v>23</v>
      </c>
      <c r="K40" s="173" t="s">
        <v>43</v>
      </c>
      <c r="L40" s="40"/>
    </row>
    <row r="41" spans="2:21">
      <c r="B41" s="187"/>
      <c r="C41" s="174"/>
      <c r="D41" s="174"/>
      <c r="E41" s="174"/>
      <c r="F41" s="174"/>
      <c r="G41" s="174"/>
      <c r="H41" s="174"/>
      <c r="I41" s="174"/>
      <c r="J41" s="174"/>
      <c r="K41" s="173"/>
      <c r="L41" s="40"/>
    </row>
    <row r="42" spans="2:21">
      <c r="B42" s="187"/>
      <c r="C42" s="174"/>
      <c r="D42" s="174"/>
      <c r="E42" s="174"/>
      <c r="F42" s="174"/>
      <c r="G42" s="174"/>
      <c r="H42" s="174"/>
      <c r="I42" s="174"/>
      <c r="J42" s="174"/>
      <c r="K42" s="173"/>
      <c r="L42" s="40"/>
    </row>
    <row r="43" spans="2:21" ht="13.8" thickBot="1">
      <c r="B43" s="41">
        <v>1</v>
      </c>
      <c r="C43" s="78">
        <v>2</v>
      </c>
      <c r="D43" s="228">
        <v>3</v>
      </c>
      <c r="E43" s="228"/>
      <c r="F43" s="228"/>
      <c r="G43" s="228"/>
      <c r="H43" s="228"/>
      <c r="I43" s="79" t="s">
        <v>2</v>
      </c>
      <c r="J43" s="79" t="s">
        <v>25</v>
      </c>
      <c r="K43" s="80" t="s">
        <v>26</v>
      </c>
      <c r="L43" s="46"/>
    </row>
    <row r="44" spans="2:21">
      <c r="B44" s="47" t="s">
        <v>5</v>
      </c>
      <c r="C44" s="48" t="s">
        <v>7</v>
      </c>
      <c r="D44" s="203" t="s">
        <v>17</v>
      </c>
      <c r="E44" s="204"/>
      <c r="F44" s="204"/>
      <c r="G44" s="204"/>
      <c r="H44" s="205"/>
      <c r="I44" s="81">
        <v>14510069</v>
      </c>
      <c r="J44" s="81">
        <v>2768069.91</v>
      </c>
      <c r="K44" s="51">
        <v>11741999.09</v>
      </c>
    </row>
    <row r="45" spans="2:21" ht="12.75" customHeight="1">
      <c r="B45" s="52" t="s">
        <v>4</v>
      </c>
      <c r="C45" s="53"/>
      <c r="D45" s="206"/>
      <c r="E45" s="207"/>
      <c r="F45" s="207"/>
      <c r="G45" s="207"/>
      <c r="H45" s="208"/>
      <c r="I45" s="82"/>
      <c r="J45" s="83"/>
      <c r="K45" s="84"/>
    </row>
    <row r="46" spans="2:21" s="63" customFormat="1">
      <c r="B46" s="9" t="s">
        <v>78</v>
      </c>
      <c r="C46" s="85" t="s">
        <v>7</v>
      </c>
      <c r="D46" s="6" t="s">
        <v>62</v>
      </c>
      <c r="E46" s="7" t="s">
        <v>76</v>
      </c>
      <c r="F46" s="7" t="s">
        <v>75</v>
      </c>
      <c r="G46" s="7" t="s">
        <v>77</v>
      </c>
      <c r="H46" s="8"/>
      <c r="I46" s="10">
        <v>823000</v>
      </c>
      <c r="J46" s="11">
        <v>260923.1</v>
      </c>
      <c r="K46" s="86">
        <f t="shared" ref="K46:K66" si="2">IF(IF(I46="",0,I46)=0,0,(IF(I46&gt;0,IF(J46&gt;I46,0,I46-J46),IF(J46&gt;I46,I46-J46,0))))</f>
        <v>562076.9</v>
      </c>
      <c r="L46" s="87"/>
      <c r="M46" s="61" t="str">
        <f t="shared" ref="M46:M66" si="3">IF(D46="","000",D46)&amp;IF(E46="","0000",E46)&amp;IF(F46="","0000000000",F46)&amp;IF(G46="","000",G46)&amp;H46</f>
        <v>91601049990000410121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 ht="31.2">
      <c r="B47" s="9" t="s">
        <v>79</v>
      </c>
      <c r="C47" s="85" t="s">
        <v>7</v>
      </c>
      <c r="D47" s="6" t="s">
        <v>62</v>
      </c>
      <c r="E47" s="7" t="s">
        <v>76</v>
      </c>
      <c r="F47" s="7" t="s">
        <v>75</v>
      </c>
      <c r="G47" s="7" t="s">
        <v>80</v>
      </c>
      <c r="H47" s="8"/>
      <c r="I47" s="10">
        <v>249000</v>
      </c>
      <c r="J47" s="11">
        <v>78798.78</v>
      </c>
      <c r="K47" s="86">
        <f t="shared" si="2"/>
        <v>170201.22</v>
      </c>
      <c r="L47" s="87"/>
      <c r="M47" s="61" t="str">
        <f t="shared" si="3"/>
        <v>91601049990000410129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78</v>
      </c>
      <c r="C48" s="85" t="s">
        <v>7</v>
      </c>
      <c r="D48" s="6" t="s">
        <v>62</v>
      </c>
      <c r="E48" s="7" t="s">
        <v>76</v>
      </c>
      <c r="F48" s="7" t="s">
        <v>81</v>
      </c>
      <c r="G48" s="7" t="s">
        <v>77</v>
      </c>
      <c r="H48" s="8"/>
      <c r="I48" s="10">
        <v>1000000</v>
      </c>
      <c r="J48" s="11">
        <v>301021.53999999998</v>
      </c>
      <c r="K48" s="86">
        <f t="shared" si="2"/>
        <v>698978.46</v>
      </c>
      <c r="L48" s="87"/>
      <c r="M48" s="61" t="str">
        <f t="shared" si="3"/>
        <v>91601049990090019121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31.2">
      <c r="B49" s="9" t="s">
        <v>79</v>
      </c>
      <c r="C49" s="85" t="s">
        <v>7</v>
      </c>
      <c r="D49" s="6" t="s">
        <v>62</v>
      </c>
      <c r="E49" s="7" t="s">
        <v>76</v>
      </c>
      <c r="F49" s="7" t="s">
        <v>81</v>
      </c>
      <c r="G49" s="7" t="s">
        <v>80</v>
      </c>
      <c r="H49" s="8"/>
      <c r="I49" s="10">
        <v>303000</v>
      </c>
      <c r="J49" s="11">
        <v>89485.98</v>
      </c>
      <c r="K49" s="86">
        <f t="shared" si="2"/>
        <v>213514.02</v>
      </c>
      <c r="L49" s="87"/>
      <c r="M49" s="61" t="str">
        <f t="shared" si="3"/>
        <v>91601049990090019129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1">
      <c r="B50" s="9" t="s">
        <v>82</v>
      </c>
      <c r="C50" s="85" t="s">
        <v>7</v>
      </c>
      <c r="D50" s="6" t="s">
        <v>62</v>
      </c>
      <c r="E50" s="7" t="s">
        <v>76</v>
      </c>
      <c r="F50" s="7" t="s">
        <v>81</v>
      </c>
      <c r="G50" s="7" t="s">
        <v>83</v>
      </c>
      <c r="H50" s="8"/>
      <c r="I50" s="10">
        <v>130000</v>
      </c>
      <c r="J50" s="11">
        <v>21000</v>
      </c>
      <c r="K50" s="86">
        <f t="shared" si="2"/>
        <v>109000</v>
      </c>
      <c r="L50" s="87"/>
      <c r="M50" s="61" t="str">
        <f t="shared" si="3"/>
        <v>91601049990090019242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>
      <c r="B51" s="9" t="s">
        <v>85</v>
      </c>
      <c r="C51" s="85" t="s">
        <v>7</v>
      </c>
      <c r="D51" s="6" t="s">
        <v>62</v>
      </c>
      <c r="E51" s="7" t="s">
        <v>76</v>
      </c>
      <c r="F51" s="7" t="s">
        <v>81</v>
      </c>
      <c r="G51" s="7" t="s">
        <v>84</v>
      </c>
      <c r="H51" s="8"/>
      <c r="I51" s="10">
        <v>2039000</v>
      </c>
      <c r="J51" s="11">
        <v>155776.23000000001</v>
      </c>
      <c r="K51" s="86">
        <f t="shared" si="2"/>
        <v>1883223.77</v>
      </c>
      <c r="L51" s="87"/>
      <c r="M51" s="61" t="str">
        <f t="shared" si="3"/>
        <v>91601049990090019244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87</v>
      </c>
      <c r="C52" s="85" t="s">
        <v>7</v>
      </c>
      <c r="D52" s="6" t="s">
        <v>62</v>
      </c>
      <c r="E52" s="7" t="s">
        <v>76</v>
      </c>
      <c r="F52" s="7" t="s">
        <v>81</v>
      </c>
      <c r="G52" s="7" t="s">
        <v>86</v>
      </c>
      <c r="H52" s="8"/>
      <c r="I52" s="10">
        <v>216000</v>
      </c>
      <c r="J52" s="11">
        <v>75324.03</v>
      </c>
      <c r="K52" s="86">
        <f t="shared" si="2"/>
        <v>140675.97</v>
      </c>
      <c r="L52" s="87"/>
      <c r="M52" s="61" t="str">
        <f t="shared" si="3"/>
        <v>91601049990090019247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88</v>
      </c>
      <c r="C53" s="85" t="s">
        <v>7</v>
      </c>
      <c r="D53" s="6" t="s">
        <v>62</v>
      </c>
      <c r="E53" s="7" t="s">
        <v>76</v>
      </c>
      <c r="F53" s="7" t="s">
        <v>81</v>
      </c>
      <c r="G53" s="7" t="s">
        <v>89</v>
      </c>
      <c r="H53" s="8"/>
      <c r="I53" s="10">
        <v>13000</v>
      </c>
      <c r="J53" s="11">
        <v>0</v>
      </c>
      <c r="K53" s="86">
        <f t="shared" si="2"/>
        <v>13000</v>
      </c>
      <c r="L53" s="87"/>
      <c r="M53" s="61" t="str">
        <f t="shared" si="3"/>
        <v>91601049990090019851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90</v>
      </c>
      <c r="C54" s="85" t="s">
        <v>7</v>
      </c>
      <c r="D54" s="6" t="s">
        <v>62</v>
      </c>
      <c r="E54" s="7" t="s">
        <v>76</v>
      </c>
      <c r="F54" s="7" t="s">
        <v>81</v>
      </c>
      <c r="G54" s="7" t="s">
        <v>91</v>
      </c>
      <c r="H54" s="8"/>
      <c r="I54" s="10">
        <v>16000</v>
      </c>
      <c r="J54" s="11">
        <v>5850</v>
      </c>
      <c r="K54" s="86">
        <f t="shared" si="2"/>
        <v>10150</v>
      </c>
      <c r="L54" s="87"/>
      <c r="M54" s="61" t="str">
        <f t="shared" si="3"/>
        <v>91601049990090019852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92</v>
      </c>
      <c r="C55" s="85" t="s">
        <v>7</v>
      </c>
      <c r="D55" s="6" t="s">
        <v>62</v>
      </c>
      <c r="E55" s="7" t="s">
        <v>76</v>
      </c>
      <c r="F55" s="7" t="s">
        <v>81</v>
      </c>
      <c r="G55" s="7" t="s">
        <v>93</v>
      </c>
      <c r="H55" s="8"/>
      <c r="I55" s="10">
        <v>1000</v>
      </c>
      <c r="J55" s="11">
        <v>0</v>
      </c>
      <c r="K55" s="86">
        <f t="shared" si="2"/>
        <v>1000</v>
      </c>
      <c r="L55" s="87"/>
      <c r="M55" s="61" t="str">
        <f t="shared" si="3"/>
        <v>91601049990090019853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97</v>
      </c>
      <c r="C56" s="85" t="s">
        <v>7</v>
      </c>
      <c r="D56" s="6" t="s">
        <v>62</v>
      </c>
      <c r="E56" s="7" t="s">
        <v>96</v>
      </c>
      <c r="F56" s="7" t="s">
        <v>95</v>
      </c>
      <c r="G56" s="7" t="s">
        <v>94</v>
      </c>
      <c r="H56" s="8"/>
      <c r="I56" s="10">
        <v>17000</v>
      </c>
      <c r="J56" s="11">
        <v>0</v>
      </c>
      <c r="K56" s="86">
        <f t="shared" si="2"/>
        <v>17000</v>
      </c>
      <c r="L56" s="87"/>
      <c r="M56" s="61" t="str">
        <f t="shared" si="3"/>
        <v>91601119990020550870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78</v>
      </c>
      <c r="C57" s="85" t="s">
        <v>7</v>
      </c>
      <c r="D57" s="6" t="s">
        <v>62</v>
      </c>
      <c r="E57" s="7" t="s">
        <v>98</v>
      </c>
      <c r="F57" s="7" t="s">
        <v>99</v>
      </c>
      <c r="G57" s="7" t="s">
        <v>77</v>
      </c>
      <c r="H57" s="8"/>
      <c r="I57" s="10">
        <v>193300</v>
      </c>
      <c r="J57" s="11">
        <v>63033.22</v>
      </c>
      <c r="K57" s="86">
        <f t="shared" si="2"/>
        <v>130266.78</v>
      </c>
      <c r="L57" s="87"/>
      <c r="M57" s="61" t="str">
        <f t="shared" si="3"/>
        <v>91602039990051180121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31.2">
      <c r="B58" s="9" t="s">
        <v>79</v>
      </c>
      <c r="C58" s="85" t="s">
        <v>7</v>
      </c>
      <c r="D58" s="6" t="s">
        <v>62</v>
      </c>
      <c r="E58" s="7" t="s">
        <v>98</v>
      </c>
      <c r="F58" s="7" t="s">
        <v>99</v>
      </c>
      <c r="G58" s="7" t="s">
        <v>80</v>
      </c>
      <c r="H58" s="8"/>
      <c r="I58" s="10">
        <v>58400</v>
      </c>
      <c r="J58" s="11">
        <v>19036.03</v>
      </c>
      <c r="K58" s="86">
        <f t="shared" si="2"/>
        <v>39363.97</v>
      </c>
      <c r="L58" s="87"/>
      <c r="M58" s="61" t="str">
        <f t="shared" si="3"/>
        <v>91602039990051180129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>
      <c r="B59" s="9" t="s">
        <v>85</v>
      </c>
      <c r="C59" s="85" t="s">
        <v>7</v>
      </c>
      <c r="D59" s="6" t="s">
        <v>62</v>
      </c>
      <c r="E59" s="7" t="s">
        <v>98</v>
      </c>
      <c r="F59" s="7" t="s">
        <v>99</v>
      </c>
      <c r="G59" s="7" t="s">
        <v>84</v>
      </c>
      <c r="H59" s="8"/>
      <c r="I59" s="10">
        <v>32200</v>
      </c>
      <c r="J59" s="11">
        <v>0</v>
      </c>
      <c r="K59" s="86">
        <f t="shared" si="2"/>
        <v>32200</v>
      </c>
      <c r="L59" s="87"/>
      <c r="M59" s="61" t="str">
        <f t="shared" si="3"/>
        <v>91602039990051180244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85</v>
      </c>
      <c r="C60" s="85" t="s">
        <v>7</v>
      </c>
      <c r="D60" s="6" t="s">
        <v>62</v>
      </c>
      <c r="E60" s="7" t="s">
        <v>100</v>
      </c>
      <c r="F60" s="7" t="s">
        <v>101</v>
      </c>
      <c r="G60" s="7" t="s">
        <v>84</v>
      </c>
      <c r="H60" s="8"/>
      <c r="I60" s="10">
        <v>4000</v>
      </c>
      <c r="J60" s="11">
        <v>0</v>
      </c>
      <c r="K60" s="86">
        <f t="shared" si="2"/>
        <v>4000</v>
      </c>
      <c r="L60" s="87"/>
      <c r="M60" s="61" t="str">
        <f t="shared" si="3"/>
        <v>91603140110129990244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85</v>
      </c>
      <c r="C61" s="85" t="s">
        <v>7</v>
      </c>
      <c r="D61" s="6" t="s">
        <v>62</v>
      </c>
      <c r="E61" s="7" t="s">
        <v>100</v>
      </c>
      <c r="F61" s="7" t="s">
        <v>102</v>
      </c>
      <c r="G61" s="7" t="s">
        <v>84</v>
      </c>
      <c r="H61" s="8"/>
      <c r="I61" s="10">
        <v>3000</v>
      </c>
      <c r="J61" s="11">
        <v>0</v>
      </c>
      <c r="K61" s="86">
        <f t="shared" si="2"/>
        <v>3000</v>
      </c>
      <c r="L61" s="87"/>
      <c r="M61" s="61" t="str">
        <f t="shared" si="3"/>
        <v>91603140110229990244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85</v>
      </c>
      <c r="C62" s="85" t="s">
        <v>7</v>
      </c>
      <c r="D62" s="6" t="s">
        <v>62</v>
      </c>
      <c r="E62" s="7" t="s">
        <v>103</v>
      </c>
      <c r="F62" s="7" t="s">
        <v>104</v>
      </c>
      <c r="G62" s="7" t="s">
        <v>84</v>
      </c>
      <c r="H62" s="8"/>
      <c r="I62" s="10">
        <v>13000</v>
      </c>
      <c r="J62" s="11">
        <v>0</v>
      </c>
      <c r="K62" s="86">
        <f t="shared" si="2"/>
        <v>13000</v>
      </c>
      <c r="L62" s="87"/>
      <c r="M62" s="61" t="str">
        <f t="shared" si="3"/>
        <v>91604050130173880244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85</v>
      </c>
      <c r="C63" s="85" t="s">
        <v>7</v>
      </c>
      <c r="D63" s="6" t="s">
        <v>62</v>
      </c>
      <c r="E63" s="7" t="s">
        <v>105</v>
      </c>
      <c r="F63" s="7" t="s">
        <v>106</v>
      </c>
      <c r="G63" s="7" t="s">
        <v>84</v>
      </c>
      <c r="H63" s="8"/>
      <c r="I63" s="10">
        <v>2038422</v>
      </c>
      <c r="J63" s="11">
        <v>50418.8</v>
      </c>
      <c r="K63" s="86">
        <f t="shared" si="2"/>
        <v>1988003.2</v>
      </c>
      <c r="L63" s="87"/>
      <c r="M63" s="61" t="str">
        <f t="shared" si="3"/>
        <v>91604090170120570244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85</v>
      </c>
      <c r="C64" s="85" t="s">
        <v>7</v>
      </c>
      <c r="D64" s="6" t="s">
        <v>62</v>
      </c>
      <c r="E64" s="7" t="s">
        <v>107</v>
      </c>
      <c r="F64" s="7" t="s">
        <v>108</v>
      </c>
      <c r="G64" s="7" t="s">
        <v>84</v>
      </c>
      <c r="H64" s="8"/>
      <c r="I64" s="10">
        <v>1345747</v>
      </c>
      <c r="J64" s="11">
        <v>305402.2</v>
      </c>
      <c r="K64" s="86">
        <f t="shared" si="2"/>
        <v>1040344.8</v>
      </c>
      <c r="L64" s="87"/>
      <c r="M64" s="61" t="str">
        <f t="shared" si="3"/>
        <v>91605030130165030244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88</v>
      </c>
      <c r="C65" s="85" t="s">
        <v>7</v>
      </c>
      <c r="D65" s="6" t="s">
        <v>62</v>
      </c>
      <c r="E65" s="7" t="s">
        <v>107</v>
      </c>
      <c r="F65" s="7" t="s">
        <v>108</v>
      </c>
      <c r="G65" s="7" t="s">
        <v>89</v>
      </c>
      <c r="H65" s="8"/>
      <c r="I65" s="10">
        <v>10000</v>
      </c>
      <c r="J65" s="11">
        <v>0</v>
      </c>
      <c r="K65" s="86">
        <f t="shared" si="2"/>
        <v>10000</v>
      </c>
      <c r="L65" s="87"/>
      <c r="M65" s="61" t="str">
        <f t="shared" si="3"/>
        <v>91605030130165030851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109</v>
      </c>
      <c r="C66" s="85" t="s">
        <v>7</v>
      </c>
      <c r="D66" s="6" t="s">
        <v>62</v>
      </c>
      <c r="E66" s="7" t="s">
        <v>110</v>
      </c>
      <c r="F66" s="7" t="s">
        <v>111</v>
      </c>
      <c r="G66" s="7" t="s">
        <v>112</v>
      </c>
      <c r="H66" s="8"/>
      <c r="I66" s="10">
        <v>6005000</v>
      </c>
      <c r="J66" s="11">
        <v>1342000</v>
      </c>
      <c r="K66" s="86">
        <f t="shared" si="2"/>
        <v>4663000</v>
      </c>
      <c r="L66" s="87"/>
      <c r="M66" s="61" t="str">
        <f t="shared" si="3"/>
        <v>91608019990020560540</v>
      </c>
      <c r="N66" s="62"/>
      <c r="O66" s="62"/>
      <c r="P66" s="62"/>
      <c r="Q66" s="62"/>
      <c r="R66" s="62"/>
      <c r="S66" s="62"/>
      <c r="T66" s="62"/>
      <c r="U66" s="62"/>
    </row>
    <row r="67" spans="2:21" ht="0.75" customHeight="1" thickBot="1">
      <c r="B67" s="88"/>
      <c r="C67" s="89"/>
      <c r="D67" s="66"/>
      <c r="E67" s="159"/>
      <c r="F67" s="159"/>
      <c r="G67" s="159"/>
      <c r="H67" s="160"/>
      <c r="I67" s="69"/>
      <c r="J67" s="70"/>
      <c r="K67" s="71"/>
      <c r="L67" s="72"/>
    </row>
    <row r="68" spans="2:21" ht="13.8" thickBot="1">
      <c r="B68" s="90"/>
      <c r="C68" s="90"/>
      <c r="D68" s="27"/>
      <c r="E68" s="27"/>
      <c r="F68" s="27"/>
      <c r="G68" s="27"/>
      <c r="H68" s="27"/>
      <c r="I68" s="91"/>
      <c r="J68" s="91"/>
      <c r="K68" s="91"/>
      <c r="L68" s="92"/>
    </row>
    <row r="69" spans="2:21" ht="28.5" customHeight="1" thickBot="1">
      <c r="B69" s="93" t="s">
        <v>18</v>
      </c>
      <c r="C69" s="94">
        <v>450</v>
      </c>
      <c r="D69" s="225" t="s">
        <v>17</v>
      </c>
      <c r="E69" s="226"/>
      <c r="F69" s="226"/>
      <c r="G69" s="226"/>
      <c r="H69" s="227"/>
      <c r="I69" s="96">
        <f>0-I77</f>
        <v>-1970000</v>
      </c>
      <c r="J69" s="96">
        <f>J16-J44</f>
        <v>2495779.1800000002</v>
      </c>
      <c r="K69" s="97" t="s">
        <v>17</v>
      </c>
    </row>
    <row r="70" spans="2:21">
      <c r="B70" s="90"/>
      <c r="C70" s="156"/>
      <c r="D70" s="27"/>
      <c r="E70" s="27"/>
      <c r="F70" s="27"/>
      <c r="G70" s="27"/>
      <c r="H70" s="27"/>
      <c r="I70" s="27"/>
      <c r="J70" s="27"/>
      <c r="K70" s="27"/>
    </row>
    <row r="71" spans="2:21" ht="13.8">
      <c r="B71" s="172" t="s">
        <v>32</v>
      </c>
      <c r="C71" s="172"/>
      <c r="D71" s="172"/>
      <c r="E71" s="172"/>
      <c r="F71" s="172"/>
      <c r="G71" s="172"/>
      <c r="H71" s="172"/>
      <c r="I71" s="172"/>
      <c r="J71" s="172"/>
      <c r="K71" s="172"/>
      <c r="L71" s="76"/>
    </row>
    <row r="72" spans="2:21">
      <c r="B72" s="35"/>
      <c r="C72" s="99"/>
      <c r="D72" s="36"/>
      <c r="E72" s="36"/>
      <c r="F72" s="36"/>
      <c r="G72" s="36"/>
      <c r="H72" s="36"/>
      <c r="I72" s="37"/>
      <c r="J72" s="37"/>
      <c r="K72" s="100" t="s">
        <v>27</v>
      </c>
      <c r="L72" s="101"/>
    </row>
    <row r="73" spans="2:21" ht="17.100000000000001" customHeight="1">
      <c r="B73" s="187" t="s">
        <v>39</v>
      </c>
      <c r="C73" s="174" t="s">
        <v>40</v>
      </c>
      <c r="D73" s="174" t="s">
        <v>45</v>
      </c>
      <c r="E73" s="174"/>
      <c r="F73" s="174"/>
      <c r="G73" s="174"/>
      <c r="H73" s="174"/>
      <c r="I73" s="174" t="s">
        <v>42</v>
      </c>
      <c r="J73" s="174" t="s">
        <v>23</v>
      </c>
      <c r="K73" s="173" t="s">
        <v>43</v>
      </c>
      <c r="L73" s="40"/>
    </row>
    <row r="74" spans="2:21" ht="17.100000000000001" customHeight="1">
      <c r="B74" s="187"/>
      <c r="C74" s="174"/>
      <c r="D74" s="174"/>
      <c r="E74" s="174"/>
      <c r="F74" s="174"/>
      <c r="G74" s="174"/>
      <c r="H74" s="174"/>
      <c r="I74" s="174"/>
      <c r="J74" s="174"/>
      <c r="K74" s="173"/>
      <c r="L74" s="40"/>
    </row>
    <row r="75" spans="2:21" ht="17.100000000000001" customHeight="1">
      <c r="B75" s="187"/>
      <c r="C75" s="174"/>
      <c r="D75" s="174"/>
      <c r="E75" s="174"/>
      <c r="F75" s="174"/>
      <c r="G75" s="174"/>
      <c r="H75" s="174"/>
      <c r="I75" s="174"/>
      <c r="J75" s="174"/>
      <c r="K75" s="173"/>
      <c r="L75" s="40"/>
    </row>
    <row r="76" spans="2:21" ht="13.8" thickBot="1">
      <c r="B76" s="41">
        <v>1</v>
      </c>
      <c r="C76" s="78">
        <v>2</v>
      </c>
      <c r="D76" s="228">
        <v>3</v>
      </c>
      <c r="E76" s="228"/>
      <c r="F76" s="228"/>
      <c r="G76" s="228"/>
      <c r="H76" s="228"/>
      <c r="I76" s="79" t="s">
        <v>2</v>
      </c>
      <c r="J76" s="79" t="s">
        <v>25</v>
      </c>
      <c r="K76" s="80" t="s">
        <v>26</v>
      </c>
      <c r="L76" s="46"/>
    </row>
    <row r="77" spans="2:21" ht="12.75" customHeight="1">
      <c r="B77" s="102" t="s">
        <v>33</v>
      </c>
      <c r="C77" s="48" t="s">
        <v>8</v>
      </c>
      <c r="D77" s="203" t="s">
        <v>17</v>
      </c>
      <c r="E77" s="204"/>
      <c r="F77" s="204"/>
      <c r="G77" s="204"/>
      <c r="H77" s="205"/>
      <c r="I77" s="103">
        <f>I79+I83+I87</f>
        <v>1970000</v>
      </c>
      <c r="J77" s="103">
        <f>J79+J83+J87</f>
        <v>-2495779.1800000002</v>
      </c>
      <c r="K77" s="104">
        <f>K79+K83+K87</f>
        <v>4465779.18</v>
      </c>
    </row>
    <row r="78" spans="2:21" ht="12.75" customHeight="1">
      <c r="B78" s="105" t="s">
        <v>11</v>
      </c>
      <c r="C78" s="106"/>
      <c r="D78" s="213"/>
      <c r="E78" s="214"/>
      <c r="F78" s="214"/>
      <c r="G78" s="214"/>
      <c r="H78" s="215"/>
      <c r="I78" s="108"/>
      <c r="J78" s="109"/>
      <c r="K78" s="110"/>
    </row>
    <row r="79" spans="2:21" ht="12.75" customHeight="1">
      <c r="B79" s="105" t="s">
        <v>34</v>
      </c>
      <c r="C79" s="111" t="s">
        <v>12</v>
      </c>
      <c r="D79" s="216" t="s">
        <v>17</v>
      </c>
      <c r="E79" s="217"/>
      <c r="F79" s="217"/>
      <c r="G79" s="217"/>
      <c r="H79" s="218"/>
      <c r="I79" s="50">
        <v>0</v>
      </c>
      <c r="J79" s="50">
        <v>0</v>
      </c>
      <c r="K79" s="113">
        <v>0</v>
      </c>
    </row>
    <row r="80" spans="2:21" ht="12.75" customHeight="1">
      <c r="B80" s="105" t="s">
        <v>10</v>
      </c>
      <c r="C80" s="53"/>
      <c r="D80" s="219"/>
      <c r="E80" s="220"/>
      <c r="F80" s="220"/>
      <c r="G80" s="220"/>
      <c r="H80" s="221"/>
      <c r="I80" s="115"/>
      <c r="J80" s="116"/>
      <c r="K80" s="117"/>
    </row>
    <row r="81" spans="2:21" s="63" customFormat="1">
      <c r="B81" s="146"/>
      <c r="C81" s="147" t="s">
        <v>12</v>
      </c>
      <c r="D81" s="148"/>
      <c r="E81" s="189"/>
      <c r="F81" s="189"/>
      <c r="G81" s="189"/>
      <c r="H81" s="190"/>
      <c r="I81" s="150"/>
      <c r="J81" s="151"/>
      <c r="K81" s="152">
        <f>IF(IF(I81="",0,I81)=0,0,(IF(I81&gt;0,IF(J81&gt;I81,0,I81-J81),IF(J81&gt;I81,I81-J81,0))))</f>
        <v>0</v>
      </c>
      <c r="L81" s="153"/>
      <c r="M81" s="154" t="str">
        <f>IF(D81="","000",D81)&amp;IF(E81="","00000000000000000",E81)</f>
        <v>00000000000000000000</v>
      </c>
      <c r="N81" s="155"/>
      <c r="O81" s="155"/>
      <c r="P81" s="155"/>
      <c r="Q81" s="155"/>
      <c r="R81" s="155"/>
      <c r="S81" s="155"/>
      <c r="T81" s="155"/>
      <c r="U81" s="155"/>
    </row>
    <row r="82" spans="2:21" ht="6" hidden="1" customHeight="1">
      <c r="B82" s="118"/>
      <c r="C82" s="119"/>
      <c r="D82" s="120"/>
      <c r="E82" s="210"/>
      <c r="F82" s="211"/>
      <c r="G82" s="211"/>
      <c r="H82" s="212"/>
      <c r="I82" s="121"/>
      <c r="J82" s="122"/>
      <c r="K82" s="123"/>
      <c r="L82" s="124"/>
    </row>
    <row r="83" spans="2:21" ht="12.75" customHeight="1">
      <c r="B83" s="105" t="s">
        <v>35</v>
      </c>
      <c r="C83" s="53" t="s">
        <v>13</v>
      </c>
      <c r="D83" s="219" t="s">
        <v>17</v>
      </c>
      <c r="E83" s="220"/>
      <c r="F83" s="220"/>
      <c r="G83" s="220"/>
      <c r="H83" s="221"/>
      <c r="I83" s="50">
        <v>0</v>
      </c>
      <c r="J83" s="50">
        <v>0</v>
      </c>
      <c r="K83" s="12">
        <v>0</v>
      </c>
    </row>
    <row r="84" spans="2:21" ht="12.75" customHeight="1">
      <c r="B84" s="105" t="s">
        <v>10</v>
      </c>
      <c r="C84" s="53"/>
      <c r="D84" s="219"/>
      <c r="E84" s="220"/>
      <c r="F84" s="220"/>
      <c r="G84" s="220"/>
      <c r="H84" s="221"/>
      <c r="I84" s="115"/>
      <c r="J84" s="116"/>
      <c r="K84" s="117"/>
    </row>
    <row r="85" spans="2:21" s="63" customFormat="1">
      <c r="B85" s="146"/>
      <c r="C85" s="147" t="s">
        <v>13</v>
      </c>
      <c r="D85" s="148"/>
      <c r="E85" s="189"/>
      <c r="F85" s="189"/>
      <c r="G85" s="189"/>
      <c r="H85" s="190"/>
      <c r="I85" s="150"/>
      <c r="J85" s="151"/>
      <c r="K85" s="152">
        <f>IF(IF(I85="",0,I85)=0,0,(IF(I85&gt;0,IF(J85&gt;I85,0,I85-J85),IF(J85&gt;I85,I85-J85,0))))</f>
        <v>0</v>
      </c>
      <c r="L85" s="153"/>
      <c r="M85" s="154" t="str">
        <f>IF(D85="","000",D85)&amp;IF(E85="","00000000000000000",E85)</f>
        <v>00000000000000000000</v>
      </c>
      <c r="N85" s="155"/>
      <c r="O85" s="155"/>
      <c r="P85" s="155"/>
      <c r="Q85" s="155"/>
      <c r="R85" s="155"/>
      <c r="S85" s="155"/>
      <c r="T85" s="155"/>
      <c r="U85" s="155"/>
    </row>
    <row r="86" spans="2:21" ht="6" hidden="1" customHeight="1">
      <c r="B86" s="118"/>
      <c r="C86" s="58"/>
      <c r="D86" s="120"/>
      <c r="E86" s="210"/>
      <c r="F86" s="211"/>
      <c r="G86" s="211"/>
      <c r="H86" s="212"/>
      <c r="I86" s="121"/>
      <c r="J86" s="122"/>
      <c r="K86" s="123"/>
      <c r="L86" s="124"/>
    </row>
    <row r="87" spans="2:21" ht="12.75" customHeight="1">
      <c r="B87" s="105" t="s">
        <v>16</v>
      </c>
      <c r="C87" s="53" t="s">
        <v>9</v>
      </c>
      <c r="D87" s="164" t="s">
        <v>53</v>
      </c>
      <c r="E87" s="165"/>
      <c r="F87" s="165"/>
      <c r="G87" s="165"/>
      <c r="H87" s="166"/>
      <c r="I87" s="50">
        <v>1970000</v>
      </c>
      <c r="J87" s="50">
        <v>-2495779.1800000002</v>
      </c>
      <c r="K87" s="12">
        <f>IF(IF(I87="",0,I87)=0,0,(IF(I87&gt;0,IF(J87&gt;I87,0,I87-J87),IF(J87&gt;I87,I87-J87,0))))</f>
        <v>4465779.18</v>
      </c>
    </row>
    <row r="88" spans="2:21" ht="21">
      <c r="B88" s="105" t="s">
        <v>54</v>
      </c>
      <c r="C88" s="53" t="s">
        <v>9</v>
      </c>
      <c r="D88" s="164" t="s">
        <v>55</v>
      </c>
      <c r="E88" s="165"/>
      <c r="F88" s="165"/>
      <c r="G88" s="165"/>
      <c r="H88" s="166"/>
      <c r="I88" s="50">
        <v>1970000</v>
      </c>
      <c r="J88" s="50">
        <v>-2495779.1800000002</v>
      </c>
      <c r="K88" s="12">
        <f>IF(IF(I88="",0,I88)=0,0,(IF(I88&gt;0,IF(J88&gt;I88,0,I88-J88),IF(J88&gt;I88,I88-J88,0))))</f>
        <v>4465779.18</v>
      </c>
    </row>
    <row r="89" spans="2:21" ht="35.25" customHeight="1">
      <c r="B89" s="105" t="s">
        <v>57</v>
      </c>
      <c r="C89" s="53" t="s">
        <v>9</v>
      </c>
      <c r="D89" s="164" t="s">
        <v>56</v>
      </c>
      <c r="E89" s="165"/>
      <c r="F89" s="165"/>
      <c r="G89" s="165"/>
      <c r="H89" s="166"/>
      <c r="I89" s="50">
        <v>0</v>
      </c>
      <c r="J89" s="50">
        <v>0</v>
      </c>
      <c r="K89" s="12">
        <f>IF(IF(I89="",0,I89)=0,0,(IF(I89&gt;0,IF(J89&gt;I89,0,I89-J89),IF(J89&gt;I89,I89-J89,0))))</f>
        <v>0</v>
      </c>
    </row>
    <row r="90" spans="2:21" ht="21">
      <c r="B90" s="144" t="s">
        <v>71</v>
      </c>
      <c r="C90" s="126" t="s">
        <v>14</v>
      </c>
      <c r="D90" s="5" t="s">
        <v>62</v>
      </c>
      <c r="E90" s="168" t="s">
        <v>72</v>
      </c>
      <c r="F90" s="168"/>
      <c r="G90" s="168"/>
      <c r="H90" s="169"/>
      <c r="I90" s="1"/>
      <c r="J90" s="1">
        <v>0</v>
      </c>
      <c r="K90" s="127" t="s">
        <v>17</v>
      </c>
      <c r="L90" s="128"/>
      <c r="M90" s="129" t="str">
        <f>IF(D90="","000",D90)&amp;IF(E90="","00000000000000000",E90)</f>
        <v>91601050201050000510</v>
      </c>
    </row>
    <row r="91" spans="2:21" ht="21">
      <c r="B91" s="144" t="s">
        <v>73</v>
      </c>
      <c r="C91" s="126" t="s">
        <v>14</v>
      </c>
      <c r="D91" s="5" t="s">
        <v>62</v>
      </c>
      <c r="E91" s="168" t="s">
        <v>74</v>
      </c>
      <c r="F91" s="168"/>
      <c r="G91" s="168"/>
      <c r="H91" s="169"/>
      <c r="I91" s="1">
        <v>-12540069</v>
      </c>
      <c r="J91" s="1">
        <v>-5263849.09</v>
      </c>
      <c r="K91" s="127" t="s">
        <v>17</v>
      </c>
      <c r="L91" s="128"/>
      <c r="M91" s="129" t="str">
        <f>IF(D91="","000",D91)&amp;IF(E91="","00000000000000000",E91)</f>
        <v>91601050201100000510</v>
      </c>
    </row>
    <row r="92" spans="2:21" ht="21">
      <c r="B92" s="144" t="s">
        <v>67</v>
      </c>
      <c r="C92" s="126" t="s">
        <v>15</v>
      </c>
      <c r="D92" s="5" t="s">
        <v>62</v>
      </c>
      <c r="E92" s="168" t="s">
        <v>68</v>
      </c>
      <c r="F92" s="168"/>
      <c r="G92" s="168"/>
      <c r="H92" s="169"/>
      <c r="I92" s="4"/>
      <c r="J92" s="4">
        <v>0</v>
      </c>
      <c r="K92" s="130" t="s">
        <v>17</v>
      </c>
      <c r="L92" s="131"/>
      <c r="M92" s="129" t="str">
        <f>IF(D92="","000",D92)&amp;IF(E92="","00000000000000000",E92)</f>
        <v>91601050201050000610</v>
      </c>
    </row>
    <row r="93" spans="2:21" ht="21">
      <c r="B93" s="144" t="s">
        <v>69</v>
      </c>
      <c r="C93" s="126" t="s">
        <v>15</v>
      </c>
      <c r="D93" s="5" t="s">
        <v>62</v>
      </c>
      <c r="E93" s="168" t="s">
        <v>70</v>
      </c>
      <c r="F93" s="168"/>
      <c r="G93" s="168"/>
      <c r="H93" s="169"/>
      <c r="I93" s="4">
        <v>14510069</v>
      </c>
      <c r="J93" s="4">
        <v>2768069.91</v>
      </c>
      <c r="K93" s="130" t="s">
        <v>17</v>
      </c>
      <c r="L93" s="131"/>
      <c r="M93" s="129" t="str">
        <f>IF(D93="","000",D93)&amp;IF(E93="","00000000000000000",E93)</f>
        <v>91601050201100000610</v>
      </c>
    </row>
    <row r="94" spans="2:21" ht="0.75" customHeight="1" thickBot="1">
      <c r="B94" s="90"/>
      <c r="C94" s="65"/>
      <c r="D94" s="132"/>
      <c r="E94" s="170"/>
      <c r="F94" s="170"/>
      <c r="G94" s="170"/>
      <c r="H94" s="171"/>
      <c r="I94" s="133"/>
      <c r="J94" s="133"/>
      <c r="K94" s="134"/>
      <c r="L94" s="19"/>
    </row>
    <row r="95" spans="2:21">
      <c r="B95" s="90"/>
      <c r="C95" s="156"/>
      <c r="D95" s="27"/>
      <c r="E95" s="27"/>
      <c r="F95" s="27"/>
      <c r="G95" s="27"/>
      <c r="H95" s="27"/>
      <c r="I95" s="27"/>
      <c r="J95" s="27"/>
      <c r="K95" s="27"/>
      <c r="L95" s="135"/>
      <c r="M95" s="135"/>
    </row>
    <row r="96" spans="2:21" ht="21.75" customHeight="1">
      <c r="B96" s="136" t="s">
        <v>48</v>
      </c>
      <c r="C96" s="162"/>
      <c r="D96" s="162"/>
      <c r="E96" s="162"/>
      <c r="F96" s="156"/>
      <c r="G96" s="156"/>
      <c r="H96" s="27"/>
      <c r="I96" s="137" t="s">
        <v>50</v>
      </c>
      <c r="J96" s="138"/>
      <c r="K96" s="157"/>
      <c r="L96" s="135"/>
      <c r="M96" s="135"/>
    </row>
    <row r="97" spans="2:13">
      <c r="B97" s="158" t="s">
        <v>46</v>
      </c>
      <c r="C97" s="161" t="s">
        <v>47</v>
      </c>
      <c r="D97" s="161"/>
      <c r="E97" s="161"/>
      <c r="F97" s="156"/>
      <c r="G97" s="156"/>
      <c r="H97" s="27"/>
      <c r="I97" s="27"/>
      <c r="J97" s="139" t="s">
        <v>51</v>
      </c>
      <c r="K97" s="156" t="s">
        <v>47</v>
      </c>
      <c r="L97" s="135"/>
      <c r="M97" s="135"/>
    </row>
    <row r="98" spans="2:13">
      <c r="B98" s="158"/>
      <c r="C98" s="156"/>
      <c r="D98" s="27"/>
      <c r="E98" s="27"/>
      <c r="F98" s="27"/>
      <c r="G98" s="27"/>
      <c r="H98" s="27"/>
      <c r="I98" s="27"/>
      <c r="J98" s="27"/>
      <c r="K98" s="27"/>
      <c r="L98" s="135"/>
      <c r="M98" s="135"/>
    </row>
    <row r="99" spans="2:13" ht="21.75" customHeight="1">
      <c r="B99" s="158" t="s">
        <v>49</v>
      </c>
      <c r="C99" s="163"/>
      <c r="D99" s="163"/>
      <c r="E99" s="163"/>
      <c r="F99" s="140"/>
      <c r="G99" s="140"/>
      <c r="H99" s="27"/>
      <c r="I99" s="27"/>
      <c r="J99" s="27"/>
      <c r="K99" s="27"/>
      <c r="L99" s="135"/>
      <c r="M99" s="135"/>
    </row>
    <row r="100" spans="2:13">
      <c r="B100" s="158" t="s">
        <v>46</v>
      </c>
      <c r="C100" s="161" t="s">
        <v>47</v>
      </c>
      <c r="D100" s="161"/>
      <c r="E100" s="161"/>
      <c r="F100" s="156"/>
      <c r="G100" s="156"/>
      <c r="H100" s="27"/>
      <c r="I100" s="27"/>
      <c r="J100" s="27"/>
      <c r="K100" s="27"/>
      <c r="L100" s="135"/>
      <c r="M100" s="135"/>
    </row>
    <row r="101" spans="2:13">
      <c r="B101" s="158"/>
      <c r="C101" s="156"/>
      <c r="D101" s="27"/>
      <c r="E101" s="27"/>
      <c r="F101" s="27"/>
      <c r="G101" s="27"/>
      <c r="H101" s="27"/>
      <c r="I101" s="27"/>
      <c r="J101" s="27"/>
      <c r="K101" s="27"/>
      <c r="L101" s="135"/>
      <c r="M101" s="135"/>
    </row>
    <row r="102" spans="2:13">
      <c r="B102" s="158" t="s">
        <v>31</v>
      </c>
      <c r="C102" s="156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>
      <c r="B103" s="90"/>
      <c r="C103" s="156"/>
      <c r="D103" s="27"/>
      <c r="E103" s="27"/>
      <c r="F103" s="27"/>
      <c r="G103" s="27"/>
      <c r="H103" s="27"/>
      <c r="I103" s="27"/>
      <c r="J103" s="27"/>
      <c r="K103" s="27"/>
      <c r="L103" s="135"/>
      <c r="M103" s="135"/>
    </row>
    <row r="104" spans="2:13">
      <c r="L104" s="135"/>
      <c r="M104" s="135"/>
    </row>
    <row r="105" spans="2:13">
      <c r="L105" s="135"/>
      <c r="M105" s="135"/>
    </row>
    <row r="106" spans="2:13">
      <c r="L106" s="135"/>
      <c r="M106" s="135"/>
    </row>
    <row r="107" spans="2:13">
      <c r="L107" s="135"/>
      <c r="M107" s="135"/>
    </row>
    <row r="108" spans="2:13">
      <c r="L108" s="135"/>
      <c r="M108" s="135"/>
    </row>
    <row r="109" spans="2:13">
      <c r="L109" s="135"/>
      <c r="M109" s="135"/>
    </row>
  </sheetData>
  <mergeCells count="75">
    <mergeCell ref="C100:E100"/>
    <mergeCell ref="D80:H80"/>
    <mergeCell ref="D83:H83"/>
    <mergeCell ref="D84:H84"/>
    <mergeCell ref="C96:E96"/>
    <mergeCell ref="C99:E99"/>
    <mergeCell ref="D87:H87"/>
    <mergeCell ref="D89:H89"/>
    <mergeCell ref="C97:E97"/>
    <mergeCell ref="D88:H88"/>
    <mergeCell ref="E85:H85"/>
    <mergeCell ref="E81:H81"/>
    <mergeCell ref="E82:H82"/>
    <mergeCell ref="E86:H86"/>
    <mergeCell ref="J12:J14"/>
    <mergeCell ref="B12:B14"/>
    <mergeCell ref="D12:H14"/>
    <mergeCell ref="E90:H90"/>
    <mergeCell ref="B10:K10"/>
    <mergeCell ref="K12:K14"/>
    <mergeCell ref="I12:I14"/>
    <mergeCell ref="C12:C14"/>
    <mergeCell ref="D16:H16"/>
    <mergeCell ref="I40:I42"/>
    <mergeCell ref="C40:C42"/>
    <mergeCell ref="B38:K38"/>
    <mergeCell ref="C73:C75"/>
    <mergeCell ref="K73:K75"/>
    <mergeCell ref="J73:J75"/>
    <mergeCell ref="D69:H69"/>
    <mergeCell ref="B2:J2"/>
    <mergeCell ref="C6:I6"/>
    <mergeCell ref="C7:I7"/>
    <mergeCell ref="C4:E4"/>
    <mergeCell ref="H4:I4"/>
    <mergeCell ref="D15:H15"/>
    <mergeCell ref="D17:H17"/>
    <mergeCell ref="E36:H36"/>
    <mergeCell ref="E23:H23"/>
    <mergeCell ref="E24:H24"/>
    <mergeCell ref="E25:H25"/>
    <mergeCell ref="E26:H26"/>
    <mergeCell ref="E94:H94"/>
    <mergeCell ref="D44:H44"/>
    <mergeCell ref="D40:H42"/>
    <mergeCell ref="D76:H76"/>
    <mergeCell ref="D77:H77"/>
    <mergeCell ref="D78:H78"/>
    <mergeCell ref="D79:H79"/>
    <mergeCell ref="D43:H43"/>
    <mergeCell ref="B71:K71"/>
    <mergeCell ref="D45:H45"/>
    <mergeCell ref="K40:K42"/>
    <mergeCell ref="J40:J42"/>
    <mergeCell ref="B40:B42"/>
    <mergeCell ref="I73:I75"/>
    <mergeCell ref="E18:H18"/>
    <mergeCell ref="E19:H19"/>
    <mergeCell ref="E20:H20"/>
    <mergeCell ref="E21:H21"/>
    <mergeCell ref="E22:H22"/>
    <mergeCell ref="D73:H75"/>
    <mergeCell ref="B73:B75"/>
    <mergeCell ref="E92:H92"/>
    <mergeCell ref="E93:H93"/>
    <mergeCell ref="E91:H91"/>
    <mergeCell ref="E33:H33"/>
    <mergeCell ref="E34:H34"/>
    <mergeCell ref="E35:H35"/>
    <mergeCell ref="E27:H27"/>
    <mergeCell ref="E28:H28"/>
    <mergeCell ref="E29:H29"/>
    <mergeCell ref="E30:H30"/>
    <mergeCell ref="E31:H31"/>
    <mergeCell ref="E32:H32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6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2023-07-27T13:49:31Z</dcterms:modified>
</cp:coreProperties>
</file>