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6" i="2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4"/>
  <c r="M95"/>
  <c r="J73"/>
  <c r="I81"/>
  <c r="I73" s="1"/>
  <c r="J81"/>
  <c r="K85"/>
  <c r="M85"/>
  <c r="K89"/>
  <c r="M89"/>
  <c r="K91"/>
  <c r="K81" s="1"/>
  <c r="K92"/>
  <c r="K93"/>
  <c r="M36" i="1" l="1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4"/>
  <c r="M95"/>
  <c r="J73" l="1"/>
  <c r="I81"/>
  <c r="I73" s="1"/>
  <c r="J81"/>
  <c r="K85"/>
  <c r="M85"/>
  <c r="K89"/>
  <c r="M89"/>
  <c r="K91"/>
  <c r="K81" s="1"/>
  <c r="K92"/>
  <c r="K93"/>
</calcChain>
</file>

<file path=xl/sharedStrings.xml><?xml version="1.0" encoding="utf-8"?>
<sst xmlns="http://schemas.openxmlformats.org/spreadsheetml/2006/main" count="658" uniqueCount="151">
  <si>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</si>
  <si>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</si>
  <si>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</si>
  <si>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</si>
  <si>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</si>
  <si>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</si>
  <si>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</si>
  <si>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</si>
  <si>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</si>
  <si>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</si>
  <si>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</si>
  <si>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</si>
  <si>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</si>
  <si>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</si>
  <si>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</si>
  <si>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</si>
  <si>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</si>
  <si>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</si>
  <si>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</si>
  <si>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</si>
  <si>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</si>
  <si>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</si>
  <si>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</si>
  <si>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</si>
  <si>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</si>
  <si>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</si>
  <si>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</si>
  <si>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</si>
  <si>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</si>
  <si>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</si>
  <si>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</si>
  <si>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</si>
  <si>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</si>
  <si>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</si>
  <si>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</si>
  <si>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</si>
  <si>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</si>
  <si>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</si>
  <si>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</si>
  <si>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</si>
  <si>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</si>
  <si>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</si>
  <si>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</si>
  <si>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</si>
  <si>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</si>
  <si>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</si>
  <si>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</si>
  <si>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</si>
  <si>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</si>
  <si>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</si>
  <si>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</si>
  <si>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</si>
  <si>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</si>
  <si>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</si>
  <si>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</si>
  <si>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</si>
  <si>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</si>
  <si>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</si>
  <si>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</si>
  <si>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</si>
  <si>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</si>
  <si>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октября 2024 г.</t>
  </si>
  <si>
    <t>916</t>
  </si>
  <si>
    <t>01.10.2024</t>
  </si>
  <si>
    <t>КВАРТАЛ</t>
  </si>
  <si>
    <t>3</t>
  </si>
  <si>
    <t>14642456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</si>
  <si>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</si>
  <si>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</si>
  <si>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</si>
  <si>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</si>
  <si>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121</t>
  </si>
  <si>
    <t>9990000410</t>
  </si>
  <si>
    <t>0104</t>
  </si>
  <si>
    <t xml:space="preserve">	Фонд оплаты труда государственных (муниципальных) органов	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</si>
  <si>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</si>
  <si>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</si>
  <si>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</si>
  <si>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</si>
  <si>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9990090019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</si>
  <si>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</si>
  <si>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</si>
  <si>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</si>
  <si>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</si>
  <si>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</si>
  <si>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</si>
  <si>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</si>
  <si>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</si>
  <si>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</si>
  <si>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</si>
  <si>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Резервные средства	</t>
  </si>
  <si>
    <t>0111</t>
  </si>
  <si>
    <t>9990020550</t>
  </si>
  <si>
    <t>870</t>
  </si>
  <si>
    <t>0203</t>
  </si>
  <si>
    <t>9990051180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</si>
  <si>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</si>
  <si>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</si>
  <si>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</si>
  <si>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</si>
  <si>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</si>
  <si>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</si>
  <si>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</si>
  <si>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</si>
  <si>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0130120550</t>
  </si>
  <si>
    <t>0130161420</t>
  </si>
  <si>
    <t>0130165030</t>
  </si>
  <si>
    <t xml:space="preserve">	Иные межбюджетные трансферты	</t>
  </si>
  <si>
    <t>0801</t>
  </si>
  <si>
    <t>9990020560</t>
  </si>
  <si>
    <t>540</t>
  </si>
  <si>
    <t>10102010010000110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</si>
  <si>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</si>
  <si>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</si>
  <si>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</si>
  <si>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</si>
  <si>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</si>
  <si>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</si>
  <si>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10503010010000110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</si>
  <si>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</si>
  <si>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</si>
  <si>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</si>
  <si>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</si>
  <si>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</si>
  <si>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</si>
  <si>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</si>
  <si>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11602020020000140</t>
  </si>
  <si>
    <t>853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</si>
  <si>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</si>
  <si>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</si>
  <si>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</si>
  <si>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</si>
  <si>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</si>
  <si>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</si>
  <si>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</si>
  <si>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</si>
  <si>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</si>
  <si>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</si>
  <si>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</si>
  <si>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11402053100000440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</si>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</sst>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11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45566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63</v>
      </c>
      <c r="M5" s="20"/>
    </row>
    <row r="6" spans="2:14" ht="21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14575783</v>
      </c>
      <c r="J16" s="50">
        <v>11787956.949999999</v>
      </c>
      <c r="K16" s="51">
        <v>3258365.27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82.2">
      <c r="B18" s="9" t="s">
        <v>113</v>
      </c>
      <c r="C18" s="58" t="s">
        <v>6</v>
      </c>
      <c r="D18" s="6" t="s">
        <v>112</v>
      </c>
      <c r="E18" s="164" t="s">
        <v>111</v>
      </c>
      <c r="F18" s="165"/>
      <c r="G18" s="166"/>
      <c r="H18" s="13"/>
      <c r="I18" s="2">
        <v>2504500</v>
      </c>
      <c r="J18" s="3">
        <v>2034160.87</v>
      </c>
      <c r="K18" s="59">
        <f t="shared" ref="K18:K36" si="0">IF(IF(I18="",0,I18)=0,0,(IF(I18&gt;0,IF(J18&gt;I18,0,I18-J18),IF(J18&gt;I18,I18-J18,0))))</f>
        <v>470339.13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115</v>
      </c>
      <c r="C19" s="58" t="s">
        <v>6</v>
      </c>
      <c r="D19" s="6" t="s">
        <v>112</v>
      </c>
      <c r="E19" s="164" t="s">
        <v>114</v>
      </c>
      <c r="F19" s="165"/>
      <c r="G19" s="166"/>
      <c r="H19" s="13"/>
      <c r="I19" s="2">
        <v>1000</v>
      </c>
      <c r="J19" s="3">
        <v>10338.81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116</v>
      </c>
      <c r="C20" s="58" t="s">
        <v>6</v>
      </c>
      <c r="D20" s="6" t="s">
        <v>112</v>
      </c>
      <c r="E20" s="164" t="s">
        <v>117</v>
      </c>
      <c r="F20" s="165"/>
      <c r="G20" s="166"/>
      <c r="H20" s="13"/>
      <c r="I20" s="2">
        <v>120500</v>
      </c>
      <c r="J20" s="3">
        <v>334000.14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119</v>
      </c>
      <c r="C21" s="58" t="s">
        <v>6</v>
      </c>
      <c r="D21" s="6" t="s">
        <v>112</v>
      </c>
      <c r="E21" s="164" t="s">
        <v>118</v>
      </c>
      <c r="F21" s="165"/>
      <c r="G21" s="166"/>
      <c r="H21" s="13"/>
      <c r="I21" s="2">
        <v>72000</v>
      </c>
      <c r="J21" s="3">
        <v>116441.4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120</v>
      </c>
      <c r="C22" s="58" t="s">
        <v>6</v>
      </c>
      <c r="D22" s="6" t="s">
        <v>112</v>
      </c>
      <c r="E22" s="164" t="s">
        <v>121</v>
      </c>
      <c r="F22" s="165"/>
      <c r="G22" s="166"/>
      <c r="H22" s="13"/>
      <c r="I22" s="2">
        <v>770000</v>
      </c>
      <c r="J22" s="3">
        <v>184931.06</v>
      </c>
      <c r="K22" s="59">
        <f t="shared" si="0"/>
        <v>585068.93999999994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123</v>
      </c>
      <c r="C23" s="58" t="s">
        <v>6</v>
      </c>
      <c r="D23" s="6" t="s">
        <v>112</v>
      </c>
      <c r="E23" s="164" t="s">
        <v>122</v>
      </c>
      <c r="F23" s="165"/>
      <c r="G23" s="166"/>
      <c r="H23" s="13"/>
      <c r="I23" s="2">
        <v>8178000</v>
      </c>
      <c r="J23" s="3">
        <v>6801076.5</v>
      </c>
      <c r="K23" s="59">
        <f t="shared" si="0"/>
        <v>1376923.5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124</v>
      </c>
      <c r="C24" s="58" t="s">
        <v>6</v>
      </c>
      <c r="D24" s="6" t="s">
        <v>112</v>
      </c>
      <c r="E24" s="164" t="s">
        <v>125</v>
      </c>
      <c r="F24" s="165"/>
      <c r="G24" s="166"/>
      <c r="H24" s="13"/>
      <c r="I24" s="2">
        <v>640000</v>
      </c>
      <c r="J24" s="3">
        <v>151025.54</v>
      </c>
      <c r="K24" s="59">
        <f t="shared" si="0"/>
        <v>488974.46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128</v>
      </c>
      <c r="C25" s="58" t="s">
        <v>6</v>
      </c>
      <c r="D25" s="6" t="s">
        <v>127</v>
      </c>
      <c r="E25" s="164" t="s">
        <v>126</v>
      </c>
      <c r="F25" s="165"/>
      <c r="G25" s="166"/>
      <c r="H25" s="13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130</v>
      </c>
      <c r="C26" s="58" t="s">
        <v>6</v>
      </c>
      <c r="D26" s="6" t="s">
        <v>62</v>
      </c>
      <c r="E26" s="164" t="s">
        <v>129</v>
      </c>
      <c r="F26" s="165"/>
      <c r="G26" s="166"/>
      <c r="H26" s="13"/>
      <c r="I26" s="2">
        <v>5000</v>
      </c>
      <c r="J26" s="3">
        <v>2900</v>
      </c>
      <c r="K26" s="59">
        <f t="shared" si="0"/>
        <v>2100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64" t="s">
        <v>131</v>
      </c>
      <c r="F27" s="165"/>
      <c r="G27" s="166"/>
      <c r="H27" s="13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133</v>
      </c>
      <c r="C28" s="58" t="s">
        <v>6</v>
      </c>
      <c r="D28" s="6" t="s">
        <v>62</v>
      </c>
      <c r="E28" s="164" t="s">
        <v>134</v>
      </c>
      <c r="F28" s="165"/>
      <c r="G28" s="166"/>
      <c r="H28" s="13"/>
      <c r="I28" s="2">
        <v>273000</v>
      </c>
      <c r="J28" s="3">
        <v>123187.04</v>
      </c>
      <c r="K28" s="59">
        <f t="shared" si="0"/>
        <v>149812.96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135</v>
      </c>
      <c r="C29" s="58" t="s">
        <v>6</v>
      </c>
      <c r="D29" s="6" t="s">
        <v>62</v>
      </c>
      <c r="E29" s="164" t="s">
        <v>136</v>
      </c>
      <c r="F29" s="165"/>
      <c r="G29" s="166"/>
      <c r="H29" s="13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137</v>
      </c>
      <c r="C30" s="58" t="s">
        <v>6</v>
      </c>
      <c r="D30" s="6" t="s">
        <v>62</v>
      </c>
      <c r="E30" s="164" t="s">
        <v>138</v>
      </c>
      <c r="F30" s="165"/>
      <c r="G30" s="166"/>
      <c r="H30" s="13"/>
      <c r="I30" s="2">
        <v>0</v>
      </c>
      <c r="J30" s="3">
        <v>124387.2</v>
      </c>
      <c r="K30" s="59">
        <f t="shared" si="0"/>
        <v>0</v>
      </c>
      <c r="L30" s="60"/>
      <c r="M30" s="61" t="str">
        <f t="shared" si="1"/>
        <v>91611402053100000410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61.8">
      <c r="B31" s="9" t="s">
        <v>140</v>
      </c>
      <c r="C31" s="58" t="s">
        <v>6</v>
      </c>
      <c r="D31" s="6" t="s">
        <v>62</v>
      </c>
      <c r="E31" s="164" t="s">
        <v>139</v>
      </c>
      <c r="F31" s="165"/>
      <c r="G31" s="166"/>
      <c r="H31" s="13"/>
      <c r="I31" s="2">
        <v>0</v>
      </c>
      <c r="J31" s="3">
        <v>44627.1</v>
      </c>
      <c r="K31" s="59">
        <f t="shared" si="0"/>
        <v>0</v>
      </c>
      <c r="L31" s="60"/>
      <c r="M31" s="61" t="str">
        <f t="shared" si="1"/>
        <v>91611402053100000440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142</v>
      </c>
      <c r="C32" s="58" t="s">
        <v>6</v>
      </c>
      <c r="D32" s="6" t="s">
        <v>62</v>
      </c>
      <c r="E32" s="164" t="s">
        <v>141</v>
      </c>
      <c r="F32" s="165"/>
      <c r="G32" s="166"/>
      <c r="H32" s="13"/>
      <c r="I32" s="2">
        <v>695833</v>
      </c>
      <c r="J32" s="3">
        <v>690983</v>
      </c>
      <c r="K32" s="59">
        <f t="shared" si="0"/>
        <v>4850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143</v>
      </c>
      <c r="C33" s="58" t="s">
        <v>6</v>
      </c>
      <c r="D33" s="6" t="s">
        <v>62</v>
      </c>
      <c r="E33" s="164" t="s">
        <v>144</v>
      </c>
      <c r="F33" s="165"/>
      <c r="G33" s="166"/>
      <c r="H33" s="13"/>
      <c r="I33" s="2">
        <v>7200</v>
      </c>
      <c r="J33" s="3">
        <v>7141.33</v>
      </c>
      <c r="K33" s="59">
        <f t="shared" si="0"/>
        <v>58.67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146</v>
      </c>
      <c r="C34" s="58" t="s">
        <v>6</v>
      </c>
      <c r="D34" s="6" t="s">
        <v>62</v>
      </c>
      <c r="E34" s="164" t="s">
        <v>145</v>
      </c>
      <c r="F34" s="165"/>
      <c r="G34" s="166"/>
      <c r="H34" s="13"/>
      <c r="I34" s="2">
        <v>341400</v>
      </c>
      <c r="J34" s="3">
        <v>205778.73</v>
      </c>
      <c r="K34" s="59">
        <f t="shared" si="0"/>
        <v>135621.26999999999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147</v>
      </c>
      <c r="C35" s="58" t="s">
        <v>6</v>
      </c>
      <c r="D35" s="6" t="s">
        <v>62</v>
      </c>
      <c r="E35" s="164" t="s">
        <v>148</v>
      </c>
      <c r="F35" s="165"/>
      <c r="G35" s="166"/>
      <c r="H35" s="13"/>
      <c r="I35" s="2">
        <v>842350</v>
      </c>
      <c r="J35" s="3">
        <v>804800</v>
      </c>
      <c r="K35" s="59">
        <f t="shared" si="0"/>
        <v>37550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1">
      <c r="B36" s="9" t="s">
        <v>150</v>
      </c>
      <c r="C36" s="58" t="s">
        <v>6</v>
      </c>
      <c r="D36" s="6" t="s">
        <v>62</v>
      </c>
      <c r="E36" s="164" t="s">
        <v>149</v>
      </c>
      <c r="F36" s="165"/>
      <c r="G36" s="166"/>
      <c r="H36" s="13"/>
      <c r="I36" s="2">
        <v>50000</v>
      </c>
      <c r="J36" s="3">
        <v>50000</v>
      </c>
      <c r="K36" s="59">
        <f t="shared" si="0"/>
        <v>0</v>
      </c>
      <c r="L36" s="60"/>
      <c r="M36" s="61" t="str">
        <f t="shared" si="1"/>
        <v>91620249999100000150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185" t="s">
        <v>44</v>
      </c>
      <c r="E41" s="186"/>
      <c r="F41" s="186"/>
      <c r="G41" s="187"/>
      <c r="H41" s="199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188"/>
      <c r="E42" s="189"/>
      <c r="F42" s="189"/>
      <c r="G42" s="190"/>
      <c r="H42" s="200"/>
      <c r="I42" s="208"/>
      <c r="J42" s="208"/>
      <c r="K42" s="210"/>
      <c r="L42" s="40"/>
    </row>
    <row r="43" spans="2:21">
      <c r="B43" s="209"/>
      <c r="C43" s="208"/>
      <c r="D43" s="191"/>
      <c r="E43" s="192"/>
      <c r="F43" s="192"/>
      <c r="G43" s="193"/>
      <c r="H43" s="201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173">
        <v>3</v>
      </c>
      <c r="E44" s="174"/>
      <c r="F44" s="174"/>
      <c r="G44" s="175"/>
      <c r="H44" s="43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8"/>
      <c r="H45" s="49"/>
      <c r="I45" s="81">
        <v>17375783</v>
      </c>
      <c r="J45" s="81">
        <v>11749998.16</v>
      </c>
      <c r="K45" s="51">
        <v>5625784.8399999999</v>
      </c>
    </row>
    <row r="46" spans="2:21" ht="12.75" customHeight="1">
      <c r="B46" s="52" t="s">
        <v>4</v>
      </c>
      <c r="C46" s="53"/>
      <c r="D46" s="179"/>
      <c r="E46" s="180"/>
      <c r="F46" s="180"/>
      <c r="G46" s="181"/>
      <c r="H46" s="54"/>
      <c r="I46" s="82"/>
      <c r="J46" s="83"/>
      <c r="K46" s="84"/>
    </row>
    <row r="47" spans="2:21" s="63" customFormat="1">
      <c r="B47" s="9" t="s">
        <v>74</v>
      </c>
      <c r="C47" s="85" t="s">
        <v>7</v>
      </c>
      <c r="D47" s="6" t="s">
        <v>62</v>
      </c>
      <c r="E47" s="7" t="s">
        <v>73</v>
      </c>
      <c r="F47" s="7" t="s">
        <v>72</v>
      </c>
      <c r="G47" s="8" t="s">
        <v>71</v>
      </c>
      <c r="H47" s="14"/>
      <c r="I47" s="10">
        <v>785000</v>
      </c>
      <c r="J47" s="11">
        <v>631853.26</v>
      </c>
      <c r="K47" s="86">
        <f t="shared" ref="K47:K70" si="2">IF(IF(I47="",0,I47)=0,0,(IF(I47&gt;0,IF(J47&gt;I47,0,I47-J47),IF(J47&gt;I47,I47-J47,0))))</f>
        <v>153146.74</v>
      </c>
      <c r="L47" s="87"/>
      <c r="M47" s="61" t="str">
        <f t="shared" ref="M47:M70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1">
      <c r="B48" s="9" t="s">
        <v>75</v>
      </c>
      <c r="C48" s="85" t="s">
        <v>7</v>
      </c>
      <c r="D48" s="6" t="s">
        <v>62</v>
      </c>
      <c r="E48" s="7" t="s">
        <v>73</v>
      </c>
      <c r="F48" s="7" t="s">
        <v>72</v>
      </c>
      <c r="G48" s="8" t="s">
        <v>76</v>
      </c>
      <c r="H48" s="14"/>
      <c r="I48" s="10">
        <v>11000</v>
      </c>
      <c r="J48" s="11">
        <v>11000</v>
      </c>
      <c r="K48" s="86">
        <f t="shared" si="2"/>
        <v>0</v>
      </c>
      <c r="L48" s="87"/>
      <c r="M48" s="61" t="str">
        <f t="shared" si="3"/>
        <v>91601049990000410122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77</v>
      </c>
      <c r="C49" s="85" t="s">
        <v>7</v>
      </c>
      <c r="D49" s="6" t="s">
        <v>62</v>
      </c>
      <c r="E49" s="7" t="s">
        <v>73</v>
      </c>
      <c r="F49" s="7" t="s">
        <v>72</v>
      </c>
      <c r="G49" s="8" t="s">
        <v>78</v>
      </c>
      <c r="H49" s="14"/>
      <c r="I49" s="10">
        <v>237000</v>
      </c>
      <c r="J49" s="11">
        <v>188697.52</v>
      </c>
      <c r="K49" s="86">
        <f t="shared" si="2"/>
        <v>48302.48</v>
      </c>
      <c r="L49" s="87"/>
      <c r="M49" s="61" t="str">
        <f t="shared" si="3"/>
        <v>91601049990000410129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>
      <c r="B50" s="9" t="s">
        <v>74</v>
      </c>
      <c r="C50" s="85" t="s">
        <v>7</v>
      </c>
      <c r="D50" s="6" t="s">
        <v>62</v>
      </c>
      <c r="E50" s="7" t="s">
        <v>73</v>
      </c>
      <c r="F50" s="7" t="s">
        <v>79</v>
      </c>
      <c r="G50" s="8" t="s">
        <v>71</v>
      </c>
      <c r="H50" s="14"/>
      <c r="I50" s="10">
        <v>973000</v>
      </c>
      <c r="J50" s="11">
        <v>773563.54</v>
      </c>
      <c r="K50" s="86">
        <f t="shared" si="2"/>
        <v>199436.46</v>
      </c>
      <c r="L50" s="87"/>
      <c r="M50" s="61" t="str">
        <f t="shared" si="3"/>
        <v>91601049990090019121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1.2">
      <c r="B51" s="9" t="s">
        <v>77</v>
      </c>
      <c r="C51" s="85" t="s">
        <v>7</v>
      </c>
      <c r="D51" s="6" t="s">
        <v>62</v>
      </c>
      <c r="E51" s="7" t="s">
        <v>73</v>
      </c>
      <c r="F51" s="7" t="s">
        <v>79</v>
      </c>
      <c r="G51" s="8" t="s">
        <v>78</v>
      </c>
      <c r="H51" s="14"/>
      <c r="I51" s="10">
        <v>294000</v>
      </c>
      <c r="J51" s="11">
        <v>229639.45</v>
      </c>
      <c r="K51" s="86">
        <f t="shared" si="2"/>
        <v>64360.55</v>
      </c>
      <c r="L51" s="87"/>
      <c r="M51" s="61" t="str">
        <f t="shared" si="3"/>
        <v>91601049990090019129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21">
      <c r="B52" s="9" t="s">
        <v>80</v>
      </c>
      <c r="C52" s="85" t="s">
        <v>7</v>
      </c>
      <c r="D52" s="6" t="s">
        <v>62</v>
      </c>
      <c r="E52" s="7" t="s">
        <v>73</v>
      </c>
      <c r="F52" s="7" t="s">
        <v>79</v>
      </c>
      <c r="G52" s="8" t="s">
        <v>81</v>
      </c>
      <c r="H52" s="14"/>
      <c r="I52" s="10">
        <v>90000</v>
      </c>
      <c r="J52" s="11">
        <v>59900</v>
      </c>
      <c r="K52" s="86">
        <f t="shared" si="2"/>
        <v>30100</v>
      </c>
      <c r="L52" s="87"/>
      <c r="M52" s="61" t="str">
        <f t="shared" si="3"/>
        <v>91601049990090019242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82</v>
      </c>
      <c r="C53" s="85" t="s">
        <v>7</v>
      </c>
      <c r="D53" s="6" t="s">
        <v>62</v>
      </c>
      <c r="E53" s="7" t="s">
        <v>73</v>
      </c>
      <c r="F53" s="7" t="s">
        <v>79</v>
      </c>
      <c r="G53" s="8" t="s">
        <v>83</v>
      </c>
      <c r="H53" s="14"/>
      <c r="I53" s="10">
        <v>852835</v>
      </c>
      <c r="J53" s="11">
        <v>570644.31999999995</v>
      </c>
      <c r="K53" s="86">
        <f t="shared" si="2"/>
        <v>282190.68</v>
      </c>
      <c r="L53" s="87"/>
      <c r="M53" s="61" t="str">
        <f t="shared" si="3"/>
        <v>91601049990090019244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84</v>
      </c>
      <c r="C54" s="85" t="s">
        <v>7</v>
      </c>
      <c r="D54" s="6" t="s">
        <v>62</v>
      </c>
      <c r="E54" s="7" t="s">
        <v>73</v>
      </c>
      <c r="F54" s="7" t="s">
        <v>79</v>
      </c>
      <c r="G54" s="8" t="s">
        <v>85</v>
      </c>
      <c r="H54" s="14"/>
      <c r="I54" s="10">
        <v>231000</v>
      </c>
      <c r="J54" s="11">
        <v>110394.63</v>
      </c>
      <c r="K54" s="86">
        <f t="shared" si="2"/>
        <v>120605.37</v>
      </c>
      <c r="L54" s="87"/>
      <c r="M54" s="61" t="str">
        <f t="shared" si="3"/>
        <v>91601049990090019247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86</v>
      </c>
      <c r="C55" s="85" t="s">
        <v>7</v>
      </c>
      <c r="D55" s="6" t="s">
        <v>62</v>
      </c>
      <c r="E55" s="7" t="s">
        <v>73</v>
      </c>
      <c r="F55" s="7" t="s">
        <v>79</v>
      </c>
      <c r="G55" s="8" t="s">
        <v>87</v>
      </c>
      <c r="H55" s="14"/>
      <c r="I55" s="10">
        <v>3000</v>
      </c>
      <c r="J55" s="11">
        <v>28.5</v>
      </c>
      <c r="K55" s="86">
        <f t="shared" si="2"/>
        <v>2971.5</v>
      </c>
      <c r="L55" s="87"/>
      <c r="M55" s="61" t="str">
        <f t="shared" si="3"/>
        <v>91601049990090019851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88</v>
      </c>
      <c r="C56" s="85" t="s">
        <v>7</v>
      </c>
      <c r="D56" s="6" t="s">
        <v>62</v>
      </c>
      <c r="E56" s="7" t="s">
        <v>73</v>
      </c>
      <c r="F56" s="7" t="s">
        <v>79</v>
      </c>
      <c r="G56" s="8" t="s">
        <v>89</v>
      </c>
      <c r="H56" s="14"/>
      <c r="I56" s="10">
        <v>13550</v>
      </c>
      <c r="J56" s="11">
        <v>5323</v>
      </c>
      <c r="K56" s="86">
        <f t="shared" si="2"/>
        <v>8227</v>
      </c>
      <c r="L56" s="87"/>
      <c r="M56" s="61" t="str">
        <f t="shared" si="3"/>
        <v>91601049990090019852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90</v>
      </c>
      <c r="C57" s="85" t="s">
        <v>7</v>
      </c>
      <c r="D57" s="6" t="s">
        <v>62</v>
      </c>
      <c r="E57" s="7" t="s">
        <v>91</v>
      </c>
      <c r="F57" s="7" t="s">
        <v>92</v>
      </c>
      <c r="G57" s="8" t="s">
        <v>93</v>
      </c>
      <c r="H57" s="14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74</v>
      </c>
      <c r="C58" s="85" t="s">
        <v>7</v>
      </c>
      <c r="D58" s="6" t="s">
        <v>62</v>
      </c>
      <c r="E58" s="7" t="s">
        <v>94</v>
      </c>
      <c r="F58" s="7" t="s">
        <v>95</v>
      </c>
      <c r="G58" s="8" t="s">
        <v>71</v>
      </c>
      <c r="H58" s="14"/>
      <c r="I58" s="10">
        <v>233600</v>
      </c>
      <c r="J58" s="11">
        <v>158494.5</v>
      </c>
      <c r="K58" s="86">
        <f t="shared" si="2"/>
        <v>75105.5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77</v>
      </c>
      <c r="C59" s="85" t="s">
        <v>7</v>
      </c>
      <c r="D59" s="6" t="s">
        <v>62</v>
      </c>
      <c r="E59" s="7" t="s">
        <v>94</v>
      </c>
      <c r="F59" s="7" t="s">
        <v>95</v>
      </c>
      <c r="G59" s="8" t="s">
        <v>78</v>
      </c>
      <c r="H59" s="14"/>
      <c r="I59" s="10">
        <v>70400</v>
      </c>
      <c r="J59" s="11">
        <v>47284.23</v>
      </c>
      <c r="K59" s="86">
        <f t="shared" si="2"/>
        <v>23115.77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82</v>
      </c>
      <c r="C60" s="85" t="s">
        <v>7</v>
      </c>
      <c r="D60" s="6" t="s">
        <v>62</v>
      </c>
      <c r="E60" s="7" t="s">
        <v>94</v>
      </c>
      <c r="F60" s="7" t="s">
        <v>95</v>
      </c>
      <c r="G60" s="8" t="s">
        <v>83</v>
      </c>
      <c r="H60" s="14"/>
      <c r="I60" s="10">
        <v>37400</v>
      </c>
      <c r="J60" s="11">
        <v>0</v>
      </c>
      <c r="K60" s="86">
        <f t="shared" si="2"/>
        <v>37400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82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83</v>
      </c>
      <c r="H61" s="14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82</v>
      </c>
      <c r="C62" s="85" t="s">
        <v>7</v>
      </c>
      <c r="D62" s="6" t="s">
        <v>62</v>
      </c>
      <c r="E62" s="7" t="s">
        <v>96</v>
      </c>
      <c r="F62" s="7" t="s">
        <v>98</v>
      </c>
      <c r="G62" s="8" t="s">
        <v>83</v>
      </c>
      <c r="H62" s="14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82</v>
      </c>
      <c r="C63" s="85" t="s">
        <v>7</v>
      </c>
      <c r="D63" s="6" t="s">
        <v>62</v>
      </c>
      <c r="E63" s="7" t="s">
        <v>99</v>
      </c>
      <c r="F63" s="7" t="s">
        <v>100</v>
      </c>
      <c r="G63" s="8" t="s">
        <v>83</v>
      </c>
      <c r="H63" s="14"/>
      <c r="I63" s="10">
        <v>7200</v>
      </c>
      <c r="J63" s="11">
        <v>7141.33</v>
      </c>
      <c r="K63" s="86">
        <f t="shared" si="2"/>
        <v>58.67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82</v>
      </c>
      <c r="C64" s="85" t="s">
        <v>7</v>
      </c>
      <c r="D64" s="6" t="s">
        <v>62</v>
      </c>
      <c r="E64" s="7" t="s">
        <v>101</v>
      </c>
      <c r="F64" s="7" t="s">
        <v>102</v>
      </c>
      <c r="G64" s="8" t="s">
        <v>83</v>
      </c>
      <c r="H64" s="14"/>
      <c r="I64" s="10">
        <v>842350</v>
      </c>
      <c r="J64" s="11">
        <v>791703.96</v>
      </c>
      <c r="K64" s="86">
        <f t="shared" si="2"/>
        <v>50646.04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82</v>
      </c>
      <c r="C65" s="85" t="s">
        <v>7</v>
      </c>
      <c r="D65" s="6" t="s">
        <v>62</v>
      </c>
      <c r="E65" s="7" t="s">
        <v>103</v>
      </c>
      <c r="F65" s="7" t="s">
        <v>104</v>
      </c>
      <c r="G65" s="8" t="s">
        <v>83</v>
      </c>
      <c r="H65" s="14"/>
      <c r="I65" s="10">
        <v>390000</v>
      </c>
      <c r="J65" s="11">
        <v>390000</v>
      </c>
      <c r="K65" s="86">
        <f t="shared" si="2"/>
        <v>0</v>
      </c>
      <c r="L65" s="87"/>
      <c r="M65" s="61" t="str">
        <f t="shared" si="3"/>
        <v>91605030130120550244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82</v>
      </c>
      <c r="C66" s="85" t="s">
        <v>7</v>
      </c>
      <c r="D66" s="6" t="s">
        <v>62</v>
      </c>
      <c r="E66" s="7" t="s">
        <v>103</v>
      </c>
      <c r="F66" s="7" t="s">
        <v>105</v>
      </c>
      <c r="G66" s="8" t="s">
        <v>83</v>
      </c>
      <c r="H66" s="14"/>
      <c r="I66" s="10">
        <v>50000</v>
      </c>
      <c r="J66" s="11">
        <v>50000</v>
      </c>
      <c r="K66" s="86">
        <f t="shared" si="2"/>
        <v>0</v>
      </c>
      <c r="L66" s="87"/>
      <c r="M66" s="61" t="str">
        <f t="shared" si="3"/>
        <v>91605030130161420244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82</v>
      </c>
      <c r="C67" s="85" t="s">
        <v>7</v>
      </c>
      <c r="D67" s="6" t="s">
        <v>62</v>
      </c>
      <c r="E67" s="7" t="s">
        <v>103</v>
      </c>
      <c r="F67" s="7" t="s">
        <v>106</v>
      </c>
      <c r="G67" s="8" t="s">
        <v>83</v>
      </c>
      <c r="H67" s="14"/>
      <c r="I67" s="10">
        <v>6392498</v>
      </c>
      <c r="J67" s="11">
        <v>2809029.92</v>
      </c>
      <c r="K67" s="86">
        <f t="shared" si="2"/>
        <v>3583468.08</v>
      </c>
      <c r="L67" s="87"/>
      <c r="M67" s="61" t="str">
        <f t="shared" si="3"/>
        <v>91605030130165030244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86</v>
      </c>
      <c r="C68" s="85" t="s">
        <v>7</v>
      </c>
      <c r="D68" s="6" t="s">
        <v>62</v>
      </c>
      <c r="E68" s="7" t="s">
        <v>103</v>
      </c>
      <c r="F68" s="7" t="s">
        <v>106</v>
      </c>
      <c r="G68" s="8" t="s">
        <v>87</v>
      </c>
      <c r="H68" s="14"/>
      <c r="I68" s="10">
        <v>52650</v>
      </c>
      <c r="J68" s="11">
        <v>0</v>
      </c>
      <c r="K68" s="86">
        <f t="shared" si="2"/>
        <v>52650</v>
      </c>
      <c r="L68" s="87"/>
      <c r="M68" s="61" t="str">
        <f t="shared" si="3"/>
        <v>91605030130165030851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88</v>
      </c>
      <c r="C69" s="85" t="s">
        <v>7</v>
      </c>
      <c r="D69" s="6" t="s">
        <v>62</v>
      </c>
      <c r="E69" s="7" t="s">
        <v>103</v>
      </c>
      <c r="F69" s="7" t="s">
        <v>106</v>
      </c>
      <c r="G69" s="8" t="s">
        <v>89</v>
      </c>
      <c r="H69" s="14"/>
      <c r="I69" s="10">
        <v>4300</v>
      </c>
      <c r="J69" s="11">
        <v>4300</v>
      </c>
      <c r="K69" s="86">
        <f t="shared" si="2"/>
        <v>0</v>
      </c>
      <c r="L69" s="87"/>
      <c r="M69" s="61" t="str">
        <f t="shared" si="3"/>
        <v>91605030130165030852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107</v>
      </c>
      <c r="C70" s="85" t="s">
        <v>7</v>
      </c>
      <c r="D70" s="6" t="s">
        <v>62</v>
      </c>
      <c r="E70" s="7" t="s">
        <v>108</v>
      </c>
      <c r="F70" s="7" t="s">
        <v>109</v>
      </c>
      <c r="G70" s="8" t="s">
        <v>110</v>
      </c>
      <c r="H70" s="14"/>
      <c r="I70" s="10">
        <v>5781000</v>
      </c>
      <c r="J70" s="11">
        <v>4911000</v>
      </c>
      <c r="K70" s="86">
        <f t="shared" si="2"/>
        <v>870000</v>
      </c>
      <c r="L70" s="87"/>
      <c r="M70" s="61" t="str">
        <f t="shared" si="3"/>
        <v>91608019990020560540</v>
      </c>
      <c r="N70" s="62"/>
      <c r="O70" s="62"/>
      <c r="P70" s="62"/>
      <c r="Q70" s="62"/>
      <c r="R70" s="62"/>
      <c r="S70" s="62"/>
      <c r="T70" s="62"/>
      <c r="U70" s="62"/>
    </row>
    <row r="71" spans="2:21" ht="0.75" customHeight="1" thickBot="1">
      <c r="B71" s="88"/>
      <c r="C71" s="89"/>
      <c r="D71" s="66"/>
      <c r="E71" s="67"/>
      <c r="F71" s="67"/>
      <c r="G71" s="67"/>
      <c r="H71" s="68"/>
      <c r="I71" s="69"/>
      <c r="J71" s="70"/>
      <c r="K71" s="71"/>
      <c r="L71" s="72"/>
    </row>
    <row r="72" spans="2:21" ht="13.8" thickBot="1">
      <c r="B72" s="90"/>
      <c r="C72" s="90"/>
      <c r="D72" s="27"/>
      <c r="E72" s="27"/>
      <c r="F72" s="27"/>
      <c r="G72" s="27"/>
      <c r="H72" s="27"/>
      <c r="I72" s="91"/>
      <c r="J72" s="91"/>
      <c r="K72" s="91"/>
      <c r="L72" s="92"/>
    </row>
    <row r="73" spans="2:21" ht="28.5" customHeight="1" thickBot="1">
      <c r="B73" s="93" t="s">
        <v>18</v>
      </c>
      <c r="C73" s="94">
        <v>450</v>
      </c>
      <c r="D73" s="182" t="s">
        <v>17</v>
      </c>
      <c r="E73" s="183"/>
      <c r="F73" s="183"/>
      <c r="G73" s="184"/>
      <c r="H73" s="95"/>
      <c r="I73" s="96">
        <f>0-I81</f>
        <v>-2800000</v>
      </c>
      <c r="J73" s="96">
        <f>J16-J45</f>
        <v>37958.79</v>
      </c>
      <c r="K73" s="97" t="s">
        <v>17</v>
      </c>
    </row>
    <row r="74" spans="2:21">
      <c r="B74" s="90"/>
      <c r="C74" s="98"/>
      <c r="D74" s="27"/>
      <c r="E74" s="27"/>
      <c r="F74" s="27"/>
      <c r="G74" s="27"/>
      <c r="H74" s="27"/>
      <c r="I74" s="27"/>
      <c r="J74" s="27"/>
      <c r="K74" s="27"/>
    </row>
    <row r="75" spans="2:21" ht="13.8">
      <c r="B75" s="211" t="s">
        <v>32</v>
      </c>
      <c r="C75" s="211"/>
      <c r="D75" s="211"/>
      <c r="E75" s="211"/>
      <c r="F75" s="211"/>
      <c r="G75" s="211"/>
      <c r="H75" s="211"/>
      <c r="I75" s="211"/>
      <c r="J75" s="211"/>
      <c r="K75" s="211"/>
      <c r="L75" s="76"/>
    </row>
    <row r="76" spans="2:21">
      <c r="B76" s="35"/>
      <c r="C76" s="99"/>
      <c r="D76" s="36"/>
      <c r="E76" s="36"/>
      <c r="F76" s="36"/>
      <c r="G76" s="36"/>
      <c r="H76" s="36"/>
      <c r="I76" s="37"/>
      <c r="J76" s="37"/>
      <c r="K76" s="100" t="s">
        <v>27</v>
      </c>
      <c r="L76" s="101"/>
    </row>
    <row r="77" spans="2:21" ht="17.100000000000001" customHeight="1">
      <c r="B77" s="209" t="s">
        <v>39</v>
      </c>
      <c r="C77" s="208" t="s">
        <v>40</v>
      </c>
      <c r="D77" s="185" t="s">
        <v>45</v>
      </c>
      <c r="E77" s="186"/>
      <c r="F77" s="186"/>
      <c r="G77" s="187"/>
      <c r="H77" s="199"/>
      <c r="I77" s="208" t="s">
        <v>42</v>
      </c>
      <c r="J77" s="208" t="s">
        <v>23</v>
      </c>
      <c r="K77" s="210" t="s">
        <v>43</v>
      </c>
      <c r="L77" s="40"/>
    </row>
    <row r="78" spans="2:21" ht="17.100000000000001" customHeight="1">
      <c r="B78" s="209"/>
      <c r="C78" s="208"/>
      <c r="D78" s="188"/>
      <c r="E78" s="189"/>
      <c r="F78" s="189"/>
      <c r="G78" s="190"/>
      <c r="H78" s="200"/>
      <c r="I78" s="208"/>
      <c r="J78" s="208"/>
      <c r="K78" s="210"/>
      <c r="L78" s="40"/>
    </row>
    <row r="79" spans="2:21" ht="17.100000000000001" customHeight="1">
      <c r="B79" s="209"/>
      <c r="C79" s="208"/>
      <c r="D79" s="191"/>
      <c r="E79" s="192"/>
      <c r="F79" s="192"/>
      <c r="G79" s="193"/>
      <c r="H79" s="201"/>
      <c r="I79" s="208"/>
      <c r="J79" s="208"/>
      <c r="K79" s="210"/>
      <c r="L79" s="40"/>
    </row>
    <row r="80" spans="2:21" ht="13.8" thickBot="1">
      <c r="B80" s="41">
        <v>1</v>
      </c>
      <c r="C80" s="78">
        <v>2</v>
      </c>
      <c r="D80" s="173">
        <v>3</v>
      </c>
      <c r="E80" s="174"/>
      <c r="F80" s="174"/>
      <c r="G80" s="175"/>
      <c r="H80" s="43"/>
      <c r="I80" s="79" t="s">
        <v>2</v>
      </c>
      <c r="J80" s="79" t="s">
        <v>25</v>
      </c>
      <c r="K80" s="80" t="s">
        <v>26</v>
      </c>
      <c r="L80" s="46"/>
    </row>
    <row r="81" spans="2:21" ht="12.75" customHeight="1">
      <c r="B81" s="102" t="s">
        <v>33</v>
      </c>
      <c r="C81" s="48" t="s">
        <v>8</v>
      </c>
      <c r="D81" s="176" t="s">
        <v>17</v>
      </c>
      <c r="E81" s="177"/>
      <c r="F81" s="177"/>
      <c r="G81" s="178"/>
      <c r="H81" s="49"/>
      <c r="I81" s="103">
        <f>I83+I87+I91</f>
        <v>2800000</v>
      </c>
      <c r="J81" s="103">
        <f>J83+J87+J91</f>
        <v>-37958.79</v>
      </c>
      <c r="K81" s="104">
        <f>K83+K87+K91</f>
        <v>2837958.79</v>
      </c>
    </row>
    <row r="82" spans="2:21" ht="12.75" customHeight="1">
      <c r="B82" s="105" t="s">
        <v>11</v>
      </c>
      <c r="C82" s="106"/>
      <c r="D82" s="202"/>
      <c r="E82" s="203"/>
      <c r="F82" s="203"/>
      <c r="G82" s="204"/>
      <c r="H82" s="107"/>
      <c r="I82" s="108"/>
      <c r="J82" s="109"/>
      <c r="K82" s="110"/>
    </row>
    <row r="83" spans="2:21" ht="12.75" customHeight="1">
      <c r="B83" s="105" t="s">
        <v>34</v>
      </c>
      <c r="C83" s="111" t="s">
        <v>12</v>
      </c>
      <c r="D83" s="205" t="s">
        <v>17</v>
      </c>
      <c r="E83" s="206"/>
      <c r="F83" s="206"/>
      <c r="G83" s="207"/>
      <c r="H83" s="112"/>
      <c r="I83" s="50">
        <v>0</v>
      </c>
      <c r="J83" s="50">
        <v>0</v>
      </c>
      <c r="K83" s="113">
        <v>0</v>
      </c>
    </row>
    <row r="84" spans="2:21" ht="12.75" customHeight="1">
      <c r="B84" s="105" t="s">
        <v>10</v>
      </c>
      <c r="C84" s="53"/>
      <c r="D84" s="167"/>
      <c r="E84" s="168"/>
      <c r="F84" s="168"/>
      <c r="G84" s="169"/>
      <c r="H84" s="114"/>
      <c r="I84" s="115"/>
      <c r="J84" s="116"/>
      <c r="K84" s="117"/>
    </row>
    <row r="85" spans="2:21" s="63" customFormat="1">
      <c r="B85" s="146"/>
      <c r="C85" s="147" t="s">
        <v>12</v>
      </c>
      <c r="D85" s="148"/>
      <c r="E85" s="194"/>
      <c r="F85" s="195"/>
      <c r="G85" s="196"/>
      <c r="H85" s="149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119"/>
      <c r="D86" s="120"/>
      <c r="E86" s="161"/>
      <c r="F86" s="162"/>
      <c r="G86" s="162"/>
      <c r="H86" s="163"/>
      <c r="I86" s="121"/>
      <c r="J86" s="122"/>
      <c r="K86" s="123"/>
      <c r="L86" s="124"/>
    </row>
    <row r="87" spans="2:21" ht="12.75" customHeight="1">
      <c r="B87" s="105" t="s">
        <v>35</v>
      </c>
      <c r="C87" s="53" t="s">
        <v>13</v>
      </c>
      <c r="D87" s="170" t="s">
        <v>17</v>
      </c>
      <c r="E87" s="171"/>
      <c r="F87" s="171"/>
      <c r="G87" s="172"/>
      <c r="H87" s="114"/>
      <c r="I87" s="50">
        <v>0</v>
      </c>
      <c r="J87" s="50">
        <v>0</v>
      </c>
      <c r="K87" s="12">
        <v>0</v>
      </c>
    </row>
    <row r="88" spans="2:21" ht="12.75" customHeight="1">
      <c r="B88" s="105" t="s">
        <v>10</v>
      </c>
      <c r="C88" s="53"/>
      <c r="D88" s="167"/>
      <c r="E88" s="168"/>
      <c r="F88" s="168"/>
      <c r="G88" s="169"/>
      <c r="H88" s="114"/>
      <c r="I88" s="115"/>
      <c r="J88" s="116"/>
      <c r="K88" s="117"/>
    </row>
    <row r="89" spans="2:21" s="63" customFormat="1">
      <c r="B89" s="146"/>
      <c r="C89" s="147" t="s">
        <v>13</v>
      </c>
      <c r="D89" s="148"/>
      <c r="E89" s="194"/>
      <c r="F89" s="195"/>
      <c r="G89" s="196"/>
      <c r="H89" s="149"/>
      <c r="I89" s="150"/>
      <c r="J89" s="151"/>
      <c r="K89" s="152">
        <f>IF(IF(I89="",0,I89)=0,0,(IF(I89&gt;0,IF(J89&gt;I89,0,I89-J89),IF(J89&gt;I89,I89-J89,0))))</f>
        <v>0</v>
      </c>
      <c r="L89" s="153"/>
      <c r="M89" s="154" t="str">
        <f>IF(D89="","000",D89)&amp;IF(E89="","00000000000000000",E89)</f>
        <v>00000000000000000000</v>
      </c>
      <c r="N89" s="155"/>
      <c r="O89" s="155"/>
      <c r="P89" s="155"/>
      <c r="Q89" s="155"/>
      <c r="R89" s="155"/>
      <c r="S89" s="155"/>
      <c r="T89" s="155"/>
      <c r="U89" s="155"/>
    </row>
    <row r="90" spans="2:21" ht="6" hidden="1" customHeight="1">
      <c r="B90" s="118"/>
      <c r="C90" s="58"/>
      <c r="D90" s="120"/>
      <c r="E90" s="161"/>
      <c r="F90" s="162"/>
      <c r="G90" s="162"/>
      <c r="H90" s="163"/>
      <c r="I90" s="121"/>
      <c r="J90" s="122"/>
      <c r="K90" s="123"/>
      <c r="L90" s="124"/>
    </row>
    <row r="91" spans="2:21" ht="12.75" customHeight="1">
      <c r="B91" s="105" t="s">
        <v>16</v>
      </c>
      <c r="C91" s="53" t="s">
        <v>9</v>
      </c>
      <c r="D91" s="221" t="s">
        <v>53</v>
      </c>
      <c r="E91" s="222"/>
      <c r="F91" s="222"/>
      <c r="G91" s="223"/>
      <c r="H91" s="125"/>
      <c r="I91" s="50">
        <v>2800000</v>
      </c>
      <c r="J91" s="50">
        <v>-37958.79</v>
      </c>
      <c r="K91" s="12">
        <f>IF(IF(I91="",0,I91)=0,0,(IF(I91&gt;0,IF(J91&gt;I91,0,I91-J91),IF(J91&gt;I91,I91-J91,0))))</f>
        <v>2837958.79</v>
      </c>
    </row>
    <row r="92" spans="2:21" ht="21">
      <c r="B92" s="105" t="s">
        <v>54</v>
      </c>
      <c r="C92" s="53" t="s">
        <v>9</v>
      </c>
      <c r="D92" s="221" t="s">
        <v>55</v>
      </c>
      <c r="E92" s="222"/>
      <c r="F92" s="222"/>
      <c r="G92" s="223"/>
      <c r="H92" s="125"/>
      <c r="I92" s="50">
        <v>2800000</v>
      </c>
      <c r="J92" s="50">
        <v>-37958.79</v>
      </c>
      <c r="K92" s="12">
        <f>IF(IF(I92="",0,I92)=0,0,(IF(I92&gt;0,IF(J92&gt;I92,0,I92-J92),IF(J92&gt;I92,I92-J92,0))))</f>
        <v>2837958.79</v>
      </c>
    </row>
    <row r="93" spans="2:21" ht="35.25" customHeight="1">
      <c r="B93" s="105" t="s">
        <v>57</v>
      </c>
      <c r="C93" s="53" t="s">
        <v>9</v>
      </c>
      <c r="D93" s="221" t="s">
        <v>56</v>
      </c>
      <c r="E93" s="222"/>
      <c r="F93" s="222"/>
      <c r="G93" s="223"/>
      <c r="H93" s="125"/>
      <c r="I93" s="50">
        <v>0</v>
      </c>
      <c r="J93" s="50">
        <v>0</v>
      </c>
      <c r="K93" s="12">
        <f>IF(IF(I93="",0,I93)=0,0,(IF(I93&gt;0,IF(J93&gt;I93,0,I93-J93),IF(J93&gt;I93,I93-J93,0))))</f>
        <v>0</v>
      </c>
    </row>
    <row r="94" spans="2:21" ht="21">
      <c r="B94" s="144" t="s">
        <v>69</v>
      </c>
      <c r="C94" s="126" t="s">
        <v>14</v>
      </c>
      <c r="D94" s="5" t="s">
        <v>62</v>
      </c>
      <c r="E94" s="224" t="s">
        <v>70</v>
      </c>
      <c r="F94" s="225"/>
      <c r="G94" s="226"/>
      <c r="H94" s="15"/>
      <c r="I94" s="1">
        <v>-14575783</v>
      </c>
      <c r="J94" s="1">
        <v>-11787956.949999999</v>
      </c>
      <c r="K94" s="127" t="s">
        <v>17</v>
      </c>
      <c r="L94" s="128"/>
      <c r="M94" s="129" t="str">
        <f>IF(D94="","000",D94)&amp;IF(E94="","00000000000000000",E94)</f>
        <v>91601050201100000510</v>
      </c>
    </row>
    <row r="95" spans="2:21" ht="21">
      <c r="B95" s="144" t="s">
        <v>67</v>
      </c>
      <c r="C95" s="126" t="s">
        <v>15</v>
      </c>
      <c r="D95" s="5" t="s">
        <v>62</v>
      </c>
      <c r="E95" s="224" t="s">
        <v>68</v>
      </c>
      <c r="F95" s="225"/>
      <c r="G95" s="226"/>
      <c r="H95" s="15"/>
      <c r="I95" s="4">
        <v>17375783</v>
      </c>
      <c r="J95" s="4">
        <v>11749998.16</v>
      </c>
      <c r="K95" s="130" t="s">
        <v>17</v>
      </c>
      <c r="L95" s="131"/>
      <c r="M95" s="129" t="str">
        <f>IF(D95="","000",D95)&amp;IF(E95="","00000000000000000",E95)</f>
        <v>91601050201100000610</v>
      </c>
    </row>
    <row r="96" spans="2:21" ht="0.75" customHeight="1" thickBot="1">
      <c r="B96" s="90"/>
      <c r="C96" s="65"/>
      <c r="D96" s="132"/>
      <c r="E96" s="197"/>
      <c r="F96" s="197"/>
      <c r="G96" s="197"/>
      <c r="H96" s="227"/>
      <c r="I96" s="133"/>
      <c r="J96" s="133"/>
      <c r="K96" s="134"/>
      <c r="L96" s="19"/>
    </row>
    <row r="97" spans="2:13">
      <c r="B97" s="90"/>
      <c r="C97" s="98"/>
      <c r="D97" s="27"/>
      <c r="E97" s="27"/>
      <c r="F97" s="27"/>
      <c r="G97" s="27"/>
      <c r="H97" s="27"/>
      <c r="I97" s="27"/>
      <c r="J97" s="27"/>
      <c r="K97" s="27"/>
      <c r="L97" s="135"/>
      <c r="M97" s="135"/>
    </row>
    <row r="98" spans="2:13" ht="21.75" customHeight="1">
      <c r="B98" s="136" t="s">
        <v>48</v>
      </c>
      <c r="C98" s="219"/>
      <c r="D98" s="219"/>
      <c r="E98" s="219"/>
      <c r="F98" s="98"/>
      <c r="G98" s="98"/>
      <c r="H98" s="27"/>
      <c r="I98" s="137" t="s">
        <v>50</v>
      </c>
      <c r="J98" s="138"/>
      <c r="K98" s="141"/>
      <c r="L98" s="135"/>
      <c r="M98" s="135"/>
    </row>
    <row r="99" spans="2:13">
      <c r="B99" s="22" t="s">
        <v>46</v>
      </c>
      <c r="C99" s="218" t="s">
        <v>47</v>
      </c>
      <c r="D99" s="218"/>
      <c r="E99" s="218"/>
      <c r="F99" s="98"/>
      <c r="G99" s="98"/>
      <c r="H99" s="27"/>
      <c r="I99" s="27"/>
      <c r="J99" s="139" t="s">
        <v>51</v>
      </c>
      <c r="K99" s="98" t="s">
        <v>47</v>
      </c>
      <c r="L99" s="135"/>
      <c r="M99" s="135"/>
    </row>
    <row r="100" spans="2:13">
      <c r="B100" s="22"/>
      <c r="C100" s="98"/>
      <c r="D100" s="27"/>
      <c r="E100" s="27"/>
      <c r="F100" s="27"/>
      <c r="G100" s="27"/>
      <c r="H100" s="27"/>
      <c r="I100" s="27"/>
      <c r="J100" s="27"/>
      <c r="K100" s="27"/>
      <c r="L100" s="135"/>
      <c r="M100" s="135"/>
    </row>
    <row r="101" spans="2:13" ht="21.75" customHeight="1">
      <c r="B101" s="22" t="s">
        <v>49</v>
      </c>
      <c r="C101" s="220"/>
      <c r="D101" s="220"/>
      <c r="E101" s="220"/>
      <c r="F101" s="140"/>
      <c r="G101" s="140"/>
      <c r="H101" s="27"/>
      <c r="I101" s="27"/>
      <c r="J101" s="27"/>
      <c r="K101" s="27"/>
      <c r="L101" s="135"/>
      <c r="M101" s="135"/>
    </row>
    <row r="102" spans="2:13">
      <c r="B102" s="22" t="s">
        <v>46</v>
      </c>
      <c r="C102" s="218" t="s">
        <v>47</v>
      </c>
      <c r="D102" s="218"/>
      <c r="E102" s="218"/>
      <c r="F102" s="98"/>
      <c r="G102" s="98"/>
      <c r="H102" s="27"/>
      <c r="I102" s="27"/>
      <c r="J102" s="27"/>
      <c r="K102" s="27"/>
      <c r="L102" s="135"/>
      <c r="M102" s="135"/>
    </row>
    <row r="103" spans="2:13">
      <c r="B103" s="22"/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22" t="s">
        <v>31</v>
      </c>
      <c r="C104" s="98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B105" s="90"/>
      <c r="C105" s="98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  <row r="111" spans="2:13">
      <c r="L111" s="135"/>
      <c r="M111" s="135"/>
    </row>
  </sheetData>
  <mergeCells count="77">
    <mergeCell ref="C102:E102"/>
    <mergeCell ref="C98:E98"/>
    <mergeCell ref="C101:E101"/>
    <mergeCell ref="C99:E99"/>
    <mergeCell ref="D91:G91"/>
    <mergeCell ref="D92:G92"/>
    <mergeCell ref="D93:G93"/>
    <mergeCell ref="E95:G95"/>
    <mergeCell ref="E94:G94"/>
    <mergeCell ref="E96:H96"/>
    <mergeCell ref="B10:K10"/>
    <mergeCell ref="K12:K14"/>
    <mergeCell ref="I12:I14"/>
    <mergeCell ref="C12:C14"/>
    <mergeCell ref="B75:K75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1:I43"/>
    <mergeCell ref="C41:C43"/>
    <mergeCell ref="B39:K39"/>
    <mergeCell ref="K41:K43"/>
    <mergeCell ref="J41:J43"/>
    <mergeCell ref="B41:B43"/>
    <mergeCell ref="E28:G28"/>
    <mergeCell ref="E29:G29"/>
    <mergeCell ref="I77:I79"/>
    <mergeCell ref="B77:B79"/>
    <mergeCell ref="C77:C79"/>
    <mergeCell ref="K77:K79"/>
    <mergeCell ref="J77:J79"/>
    <mergeCell ref="E89:G89"/>
    <mergeCell ref="D12:G14"/>
    <mergeCell ref="D15:G15"/>
    <mergeCell ref="D16:G16"/>
    <mergeCell ref="D17:G17"/>
    <mergeCell ref="D41:G43"/>
    <mergeCell ref="E37:H37"/>
    <mergeCell ref="E86:H86"/>
    <mergeCell ref="E35:G35"/>
    <mergeCell ref="E36:G36"/>
    <mergeCell ref="H41:H43"/>
    <mergeCell ref="H77:H79"/>
    <mergeCell ref="D81:G81"/>
    <mergeCell ref="D82:G82"/>
    <mergeCell ref="D83:G83"/>
    <mergeCell ref="E90:H90"/>
    <mergeCell ref="E30:G30"/>
    <mergeCell ref="E31:G31"/>
    <mergeCell ref="E32:G32"/>
    <mergeCell ref="E33:G33"/>
    <mergeCell ref="E34:G34"/>
    <mergeCell ref="D84:G84"/>
    <mergeCell ref="D87:G87"/>
    <mergeCell ref="D88:G88"/>
    <mergeCell ref="D44:G44"/>
    <mergeCell ref="D45:G45"/>
    <mergeCell ref="D46:G46"/>
    <mergeCell ref="D73:G73"/>
    <mergeCell ref="D77:G79"/>
    <mergeCell ref="D80:G80"/>
    <mergeCell ref="E85:G8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11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45566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63</v>
      </c>
      <c r="M5" s="20"/>
    </row>
    <row r="6" spans="2:14" ht="21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14575783</v>
      </c>
      <c r="J16" s="50">
        <v>11787956.949999999</v>
      </c>
      <c r="K16" s="51">
        <v>3258365.27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82.2">
      <c r="B18" s="9" t="s">
        <v>113</v>
      </c>
      <c r="C18" s="58" t="s">
        <v>6</v>
      </c>
      <c r="D18" s="6" t="s">
        <v>112</v>
      </c>
      <c r="E18" s="164" t="s">
        <v>111</v>
      </c>
      <c r="F18" s="165"/>
      <c r="G18" s="165"/>
      <c r="H18" s="166"/>
      <c r="I18" s="2">
        <v>2504500</v>
      </c>
      <c r="J18" s="3">
        <v>2034160.87</v>
      </c>
      <c r="K18" s="59">
        <f t="shared" ref="K18:K36" si="0">IF(IF(I18="",0,I18)=0,0,(IF(I18&gt;0,IF(J18&gt;I18,0,I18-J18),IF(J18&gt;I18,I18-J18,0))))</f>
        <v>470339.13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115</v>
      </c>
      <c r="C19" s="58" t="s">
        <v>6</v>
      </c>
      <c r="D19" s="6" t="s">
        <v>112</v>
      </c>
      <c r="E19" s="164" t="s">
        <v>114</v>
      </c>
      <c r="F19" s="165"/>
      <c r="G19" s="165"/>
      <c r="H19" s="166"/>
      <c r="I19" s="2">
        <v>1000</v>
      </c>
      <c r="J19" s="3">
        <v>10338.81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116</v>
      </c>
      <c r="C20" s="58" t="s">
        <v>6</v>
      </c>
      <c r="D20" s="6" t="s">
        <v>112</v>
      </c>
      <c r="E20" s="164" t="s">
        <v>117</v>
      </c>
      <c r="F20" s="165"/>
      <c r="G20" s="165"/>
      <c r="H20" s="166"/>
      <c r="I20" s="2">
        <v>120500</v>
      </c>
      <c r="J20" s="3">
        <v>334000.14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119</v>
      </c>
      <c r="C21" s="58" t="s">
        <v>6</v>
      </c>
      <c r="D21" s="6" t="s">
        <v>112</v>
      </c>
      <c r="E21" s="164" t="s">
        <v>118</v>
      </c>
      <c r="F21" s="165"/>
      <c r="G21" s="165"/>
      <c r="H21" s="166"/>
      <c r="I21" s="2">
        <v>72000</v>
      </c>
      <c r="J21" s="3">
        <v>116441.4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120</v>
      </c>
      <c r="C22" s="58" t="s">
        <v>6</v>
      </c>
      <c r="D22" s="6" t="s">
        <v>112</v>
      </c>
      <c r="E22" s="164" t="s">
        <v>121</v>
      </c>
      <c r="F22" s="165"/>
      <c r="G22" s="165"/>
      <c r="H22" s="166"/>
      <c r="I22" s="2">
        <v>770000</v>
      </c>
      <c r="J22" s="3">
        <v>184931.06</v>
      </c>
      <c r="K22" s="59">
        <f t="shared" si="0"/>
        <v>585068.93999999994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123</v>
      </c>
      <c r="C23" s="58" t="s">
        <v>6</v>
      </c>
      <c r="D23" s="6" t="s">
        <v>112</v>
      </c>
      <c r="E23" s="164" t="s">
        <v>122</v>
      </c>
      <c r="F23" s="165"/>
      <c r="G23" s="165"/>
      <c r="H23" s="166"/>
      <c r="I23" s="2">
        <v>8178000</v>
      </c>
      <c r="J23" s="3">
        <v>6801076.5</v>
      </c>
      <c r="K23" s="59">
        <f t="shared" si="0"/>
        <v>1376923.5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124</v>
      </c>
      <c r="C24" s="58" t="s">
        <v>6</v>
      </c>
      <c r="D24" s="6" t="s">
        <v>112</v>
      </c>
      <c r="E24" s="164" t="s">
        <v>125</v>
      </c>
      <c r="F24" s="165"/>
      <c r="G24" s="165"/>
      <c r="H24" s="166"/>
      <c r="I24" s="2">
        <v>640000</v>
      </c>
      <c r="J24" s="3">
        <v>151025.54</v>
      </c>
      <c r="K24" s="59">
        <f t="shared" si="0"/>
        <v>488974.46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128</v>
      </c>
      <c r="C25" s="58" t="s">
        <v>6</v>
      </c>
      <c r="D25" s="6" t="s">
        <v>127</v>
      </c>
      <c r="E25" s="164" t="s">
        <v>126</v>
      </c>
      <c r="F25" s="165"/>
      <c r="G25" s="165"/>
      <c r="H25" s="166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130</v>
      </c>
      <c r="C26" s="58" t="s">
        <v>6</v>
      </c>
      <c r="D26" s="6" t="s">
        <v>62</v>
      </c>
      <c r="E26" s="164" t="s">
        <v>129</v>
      </c>
      <c r="F26" s="165"/>
      <c r="G26" s="165"/>
      <c r="H26" s="166"/>
      <c r="I26" s="2">
        <v>5000</v>
      </c>
      <c r="J26" s="3">
        <v>2900</v>
      </c>
      <c r="K26" s="59">
        <f t="shared" si="0"/>
        <v>2100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64" t="s">
        <v>131</v>
      </c>
      <c r="F27" s="165"/>
      <c r="G27" s="165"/>
      <c r="H27" s="166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133</v>
      </c>
      <c r="C28" s="58" t="s">
        <v>6</v>
      </c>
      <c r="D28" s="6" t="s">
        <v>62</v>
      </c>
      <c r="E28" s="164" t="s">
        <v>134</v>
      </c>
      <c r="F28" s="165"/>
      <c r="G28" s="165"/>
      <c r="H28" s="166"/>
      <c r="I28" s="2">
        <v>273000</v>
      </c>
      <c r="J28" s="3">
        <v>123187.04</v>
      </c>
      <c r="K28" s="59">
        <f t="shared" si="0"/>
        <v>149812.96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135</v>
      </c>
      <c r="C29" s="58" t="s">
        <v>6</v>
      </c>
      <c r="D29" s="6" t="s">
        <v>62</v>
      </c>
      <c r="E29" s="164" t="s">
        <v>136</v>
      </c>
      <c r="F29" s="165"/>
      <c r="G29" s="165"/>
      <c r="H29" s="166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137</v>
      </c>
      <c r="C30" s="58" t="s">
        <v>6</v>
      </c>
      <c r="D30" s="6" t="s">
        <v>62</v>
      </c>
      <c r="E30" s="164" t="s">
        <v>138</v>
      </c>
      <c r="F30" s="165"/>
      <c r="G30" s="165"/>
      <c r="H30" s="166"/>
      <c r="I30" s="2">
        <v>0</v>
      </c>
      <c r="J30" s="3">
        <v>124387.2</v>
      </c>
      <c r="K30" s="59">
        <f t="shared" si="0"/>
        <v>0</v>
      </c>
      <c r="L30" s="60"/>
      <c r="M30" s="61" t="str">
        <f t="shared" si="1"/>
        <v>91611402053100000410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61.8">
      <c r="B31" s="9" t="s">
        <v>140</v>
      </c>
      <c r="C31" s="58" t="s">
        <v>6</v>
      </c>
      <c r="D31" s="6" t="s">
        <v>62</v>
      </c>
      <c r="E31" s="164" t="s">
        <v>139</v>
      </c>
      <c r="F31" s="165"/>
      <c r="G31" s="165"/>
      <c r="H31" s="166"/>
      <c r="I31" s="2">
        <v>0</v>
      </c>
      <c r="J31" s="3">
        <v>44627.1</v>
      </c>
      <c r="K31" s="59">
        <f t="shared" si="0"/>
        <v>0</v>
      </c>
      <c r="L31" s="60"/>
      <c r="M31" s="61" t="str">
        <f t="shared" si="1"/>
        <v>91611402053100000440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142</v>
      </c>
      <c r="C32" s="58" t="s">
        <v>6</v>
      </c>
      <c r="D32" s="6" t="s">
        <v>62</v>
      </c>
      <c r="E32" s="164" t="s">
        <v>141</v>
      </c>
      <c r="F32" s="165"/>
      <c r="G32" s="165"/>
      <c r="H32" s="166"/>
      <c r="I32" s="2">
        <v>695833</v>
      </c>
      <c r="J32" s="3">
        <v>690983</v>
      </c>
      <c r="K32" s="59">
        <f t="shared" si="0"/>
        <v>4850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143</v>
      </c>
      <c r="C33" s="58" t="s">
        <v>6</v>
      </c>
      <c r="D33" s="6" t="s">
        <v>62</v>
      </c>
      <c r="E33" s="164" t="s">
        <v>144</v>
      </c>
      <c r="F33" s="165"/>
      <c r="G33" s="165"/>
      <c r="H33" s="166"/>
      <c r="I33" s="2">
        <v>7200</v>
      </c>
      <c r="J33" s="3">
        <v>7141.33</v>
      </c>
      <c r="K33" s="59">
        <f t="shared" si="0"/>
        <v>58.67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146</v>
      </c>
      <c r="C34" s="58" t="s">
        <v>6</v>
      </c>
      <c r="D34" s="6" t="s">
        <v>62</v>
      </c>
      <c r="E34" s="164" t="s">
        <v>145</v>
      </c>
      <c r="F34" s="165"/>
      <c r="G34" s="165"/>
      <c r="H34" s="166"/>
      <c r="I34" s="2">
        <v>341400</v>
      </c>
      <c r="J34" s="3">
        <v>205778.73</v>
      </c>
      <c r="K34" s="59">
        <f t="shared" si="0"/>
        <v>135621.26999999999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147</v>
      </c>
      <c r="C35" s="58" t="s">
        <v>6</v>
      </c>
      <c r="D35" s="6" t="s">
        <v>62</v>
      </c>
      <c r="E35" s="164" t="s">
        <v>148</v>
      </c>
      <c r="F35" s="165"/>
      <c r="G35" s="165"/>
      <c r="H35" s="166"/>
      <c r="I35" s="2">
        <v>842350</v>
      </c>
      <c r="J35" s="3">
        <v>804800</v>
      </c>
      <c r="K35" s="59">
        <f t="shared" si="0"/>
        <v>37550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1">
      <c r="B36" s="9" t="s">
        <v>150</v>
      </c>
      <c r="C36" s="58" t="s">
        <v>6</v>
      </c>
      <c r="D36" s="6" t="s">
        <v>62</v>
      </c>
      <c r="E36" s="164" t="s">
        <v>149</v>
      </c>
      <c r="F36" s="165"/>
      <c r="G36" s="165"/>
      <c r="H36" s="166"/>
      <c r="I36" s="2">
        <v>50000</v>
      </c>
      <c r="J36" s="3">
        <v>50000</v>
      </c>
      <c r="K36" s="59">
        <f t="shared" si="0"/>
        <v>0</v>
      </c>
      <c r="L36" s="60"/>
      <c r="M36" s="61" t="str">
        <f t="shared" si="1"/>
        <v>91620249999100000150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208" t="s">
        <v>44</v>
      </c>
      <c r="E41" s="208"/>
      <c r="F41" s="208"/>
      <c r="G41" s="208"/>
      <c r="H41" s="208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208"/>
      <c r="E42" s="208"/>
      <c r="F42" s="208"/>
      <c r="G42" s="208"/>
      <c r="H42" s="208"/>
      <c r="I42" s="208"/>
      <c r="J42" s="208"/>
      <c r="K42" s="210"/>
      <c r="L42" s="40"/>
    </row>
    <row r="43" spans="2:21">
      <c r="B43" s="209"/>
      <c r="C43" s="208"/>
      <c r="D43" s="208"/>
      <c r="E43" s="208"/>
      <c r="F43" s="208"/>
      <c r="G43" s="208"/>
      <c r="H43" s="208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229">
        <v>3</v>
      </c>
      <c r="E44" s="229"/>
      <c r="F44" s="229"/>
      <c r="G44" s="229"/>
      <c r="H44" s="229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7"/>
      <c r="H45" s="178"/>
      <c r="I45" s="81">
        <v>17375783</v>
      </c>
      <c r="J45" s="81">
        <v>11749998.16</v>
      </c>
      <c r="K45" s="51">
        <v>5625784.8399999999</v>
      </c>
    </row>
    <row r="46" spans="2:21" ht="12.75" customHeight="1">
      <c r="B46" s="52" t="s">
        <v>4</v>
      </c>
      <c r="C46" s="53"/>
      <c r="D46" s="179"/>
      <c r="E46" s="180"/>
      <c r="F46" s="180"/>
      <c r="G46" s="180"/>
      <c r="H46" s="181"/>
      <c r="I46" s="82"/>
      <c r="J46" s="83"/>
      <c r="K46" s="84"/>
    </row>
    <row r="47" spans="2:21" s="63" customFormat="1">
      <c r="B47" s="9" t="s">
        <v>74</v>
      </c>
      <c r="C47" s="85" t="s">
        <v>7</v>
      </c>
      <c r="D47" s="6" t="s">
        <v>62</v>
      </c>
      <c r="E47" s="7" t="s">
        <v>73</v>
      </c>
      <c r="F47" s="7" t="s">
        <v>72</v>
      </c>
      <c r="G47" s="7" t="s">
        <v>71</v>
      </c>
      <c r="H47" s="8"/>
      <c r="I47" s="10">
        <v>785000</v>
      </c>
      <c r="J47" s="11">
        <v>631853.26</v>
      </c>
      <c r="K47" s="86">
        <f t="shared" ref="K47:K70" si="2">IF(IF(I47="",0,I47)=0,0,(IF(I47&gt;0,IF(J47&gt;I47,0,I47-J47),IF(J47&gt;I47,I47-J47,0))))</f>
        <v>153146.74</v>
      </c>
      <c r="L47" s="87"/>
      <c r="M47" s="61" t="str">
        <f t="shared" ref="M47:M70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1">
      <c r="B48" s="9" t="s">
        <v>75</v>
      </c>
      <c r="C48" s="85" t="s">
        <v>7</v>
      </c>
      <c r="D48" s="6" t="s">
        <v>62</v>
      </c>
      <c r="E48" s="7" t="s">
        <v>73</v>
      </c>
      <c r="F48" s="7" t="s">
        <v>72</v>
      </c>
      <c r="G48" s="7" t="s">
        <v>76</v>
      </c>
      <c r="H48" s="8"/>
      <c r="I48" s="10">
        <v>11000</v>
      </c>
      <c r="J48" s="11">
        <v>11000</v>
      </c>
      <c r="K48" s="86">
        <f t="shared" si="2"/>
        <v>0</v>
      </c>
      <c r="L48" s="87"/>
      <c r="M48" s="61" t="str">
        <f t="shared" si="3"/>
        <v>91601049990000410122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77</v>
      </c>
      <c r="C49" s="85" t="s">
        <v>7</v>
      </c>
      <c r="D49" s="6" t="s">
        <v>62</v>
      </c>
      <c r="E49" s="7" t="s">
        <v>73</v>
      </c>
      <c r="F49" s="7" t="s">
        <v>72</v>
      </c>
      <c r="G49" s="7" t="s">
        <v>78</v>
      </c>
      <c r="H49" s="8"/>
      <c r="I49" s="10">
        <v>237000</v>
      </c>
      <c r="J49" s="11">
        <v>188697.52</v>
      </c>
      <c r="K49" s="86">
        <f t="shared" si="2"/>
        <v>48302.48</v>
      </c>
      <c r="L49" s="87"/>
      <c r="M49" s="61" t="str">
        <f t="shared" si="3"/>
        <v>91601049990000410129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>
      <c r="B50" s="9" t="s">
        <v>74</v>
      </c>
      <c r="C50" s="85" t="s">
        <v>7</v>
      </c>
      <c r="D50" s="6" t="s">
        <v>62</v>
      </c>
      <c r="E50" s="7" t="s">
        <v>73</v>
      </c>
      <c r="F50" s="7" t="s">
        <v>79</v>
      </c>
      <c r="G50" s="7" t="s">
        <v>71</v>
      </c>
      <c r="H50" s="8"/>
      <c r="I50" s="10">
        <v>973000</v>
      </c>
      <c r="J50" s="11">
        <v>773563.54</v>
      </c>
      <c r="K50" s="86">
        <f t="shared" si="2"/>
        <v>199436.46</v>
      </c>
      <c r="L50" s="87"/>
      <c r="M50" s="61" t="str">
        <f t="shared" si="3"/>
        <v>91601049990090019121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1.2">
      <c r="B51" s="9" t="s">
        <v>77</v>
      </c>
      <c r="C51" s="85" t="s">
        <v>7</v>
      </c>
      <c r="D51" s="6" t="s">
        <v>62</v>
      </c>
      <c r="E51" s="7" t="s">
        <v>73</v>
      </c>
      <c r="F51" s="7" t="s">
        <v>79</v>
      </c>
      <c r="G51" s="7" t="s">
        <v>78</v>
      </c>
      <c r="H51" s="8"/>
      <c r="I51" s="10">
        <v>294000</v>
      </c>
      <c r="J51" s="11">
        <v>229639.45</v>
      </c>
      <c r="K51" s="86">
        <f t="shared" si="2"/>
        <v>64360.55</v>
      </c>
      <c r="L51" s="87"/>
      <c r="M51" s="61" t="str">
        <f t="shared" si="3"/>
        <v>91601049990090019129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21">
      <c r="B52" s="9" t="s">
        <v>80</v>
      </c>
      <c r="C52" s="85" t="s">
        <v>7</v>
      </c>
      <c r="D52" s="6" t="s">
        <v>62</v>
      </c>
      <c r="E52" s="7" t="s">
        <v>73</v>
      </c>
      <c r="F52" s="7" t="s">
        <v>79</v>
      </c>
      <c r="G52" s="7" t="s">
        <v>81</v>
      </c>
      <c r="H52" s="8"/>
      <c r="I52" s="10">
        <v>90000</v>
      </c>
      <c r="J52" s="11">
        <v>59900</v>
      </c>
      <c r="K52" s="86">
        <f t="shared" si="2"/>
        <v>30100</v>
      </c>
      <c r="L52" s="87"/>
      <c r="M52" s="61" t="str">
        <f t="shared" si="3"/>
        <v>91601049990090019242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82</v>
      </c>
      <c r="C53" s="85" t="s">
        <v>7</v>
      </c>
      <c r="D53" s="6" t="s">
        <v>62</v>
      </c>
      <c r="E53" s="7" t="s">
        <v>73</v>
      </c>
      <c r="F53" s="7" t="s">
        <v>79</v>
      </c>
      <c r="G53" s="7" t="s">
        <v>83</v>
      </c>
      <c r="H53" s="8"/>
      <c r="I53" s="10">
        <v>852835</v>
      </c>
      <c r="J53" s="11">
        <v>570644.31999999995</v>
      </c>
      <c r="K53" s="86">
        <f t="shared" si="2"/>
        <v>282190.68</v>
      </c>
      <c r="L53" s="87"/>
      <c r="M53" s="61" t="str">
        <f t="shared" si="3"/>
        <v>91601049990090019244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84</v>
      </c>
      <c r="C54" s="85" t="s">
        <v>7</v>
      </c>
      <c r="D54" s="6" t="s">
        <v>62</v>
      </c>
      <c r="E54" s="7" t="s">
        <v>73</v>
      </c>
      <c r="F54" s="7" t="s">
        <v>79</v>
      </c>
      <c r="G54" s="7" t="s">
        <v>85</v>
      </c>
      <c r="H54" s="8"/>
      <c r="I54" s="10">
        <v>231000</v>
      </c>
      <c r="J54" s="11">
        <v>110394.63</v>
      </c>
      <c r="K54" s="86">
        <f t="shared" si="2"/>
        <v>120605.37</v>
      </c>
      <c r="L54" s="87"/>
      <c r="M54" s="61" t="str">
        <f t="shared" si="3"/>
        <v>91601049990090019247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86</v>
      </c>
      <c r="C55" s="85" t="s">
        <v>7</v>
      </c>
      <c r="D55" s="6" t="s">
        <v>62</v>
      </c>
      <c r="E55" s="7" t="s">
        <v>73</v>
      </c>
      <c r="F55" s="7" t="s">
        <v>79</v>
      </c>
      <c r="G55" s="7" t="s">
        <v>87</v>
      </c>
      <c r="H55" s="8"/>
      <c r="I55" s="10">
        <v>3000</v>
      </c>
      <c r="J55" s="11">
        <v>28.5</v>
      </c>
      <c r="K55" s="86">
        <f t="shared" si="2"/>
        <v>2971.5</v>
      </c>
      <c r="L55" s="87"/>
      <c r="M55" s="61" t="str">
        <f t="shared" si="3"/>
        <v>91601049990090019851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88</v>
      </c>
      <c r="C56" s="85" t="s">
        <v>7</v>
      </c>
      <c r="D56" s="6" t="s">
        <v>62</v>
      </c>
      <c r="E56" s="7" t="s">
        <v>73</v>
      </c>
      <c r="F56" s="7" t="s">
        <v>79</v>
      </c>
      <c r="G56" s="7" t="s">
        <v>89</v>
      </c>
      <c r="H56" s="8"/>
      <c r="I56" s="10">
        <v>13550</v>
      </c>
      <c r="J56" s="11">
        <v>5323</v>
      </c>
      <c r="K56" s="86">
        <f t="shared" si="2"/>
        <v>8227</v>
      </c>
      <c r="L56" s="87"/>
      <c r="M56" s="61" t="str">
        <f t="shared" si="3"/>
        <v>91601049990090019852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90</v>
      </c>
      <c r="C57" s="85" t="s">
        <v>7</v>
      </c>
      <c r="D57" s="6" t="s">
        <v>62</v>
      </c>
      <c r="E57" s="7" t="s">
        <v>91</v>
      </c>
      <c r="F57" s="7" t="s">
        <v>92</v>
      </c>
      <c r="G57" s="7" t="s">
        <v>93</v>
      </c>
      <c r="H57" s="8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74</v>
      </c>
      <c r="C58" s="85" t="s">
        <v>7</v>
      </c>
      <c r="D58" s="6" t="s">
        <v>62</v>
      </c>
      <c r="E58" s="7" t="s">
        <v>94</v>
      </c>
      <c r="F58" s="7" t="s">
        <v>95</v>
      </c>
      <c r="G58" s="7" t="s">
        <v>71</v>
      </c>
      <c r="H58" s="8"/>
      <c r="I58" s="10">
        <v>233600</v>
      </c>
      <c r="J58" s="11">
        <v>158494.5</v>
      </c>
      <c r="K58" s="86">
        <f t="shared" si="2"/>
        <v>75105.5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77</v>
      </c>
      <c r="C59" s="85" t="s">
        <v>7</v>
      </c>
      <c r="D59" s="6" t="s">
        <v>62</v>
      </c>
      <c r="E59" s="7" t="s">
        <v>94</v>
      </c>
      <c r="F59" s="7" t="s">
        <v>95</v>
      </c>
      <c r="G59" s="7" t="s">
        <v>78</v>
      </c>
      <c r="H59" s="8"/>
      <c r="I59" s="10">
        <v>70400</v>
      </c>
      <c r="J59" s="11">
        <v>47284.23</v>
      </c>
      <c r="K59" s="86">
        <f t="shared" si="2"/>
        <v>23115.77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82</v>
      </c>
      <c r="C60" s="85" t="s">
        <v>7</v>
      </c>
      <c r="D60" s="6" t="s">
        <v>62</v>
      </c>
      <c r="E60" s="7" t="s">
        <v>94</v>
      </c>
      <c r="F60" s="7" t="s">
        <v>95</v>
      </c>
      <c r="G60" s="7" t="s">
        <v>83</v>
      </c>
      <c r="H60" s="8"/>
      <c r="I60" s="10">
        <v>37400</v>
      </c>
      <c r="J60" s="11">
        <v>0</v>
      </c>
      <c r="K60" s="86">
        <f t="shared" si="2"/>
        <v>37400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82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83</v>
      </c>
      <c r="H61" s="8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82</v>
      </c>
      <c r="C62" s="85" t="s">
        <v>7</v>
      </c>
      <c r="D62" s="6" t="s">
        <v>62</v>
      </c>
      <c r="E62" s="7" t="s">
        <v>96</v>
      </c>
      <c r="F62" s="7" t="s">
        <v>98</v>
      </c>
      <c r="G62" s="7" t="s">
        <v>83</v>
      </c>
      <c r="H62" s="8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82</v>
      </c>
      <c r="C63" s="85" t="s">
        <v>7</v>
      </c>
      <c r="D63" s="6" t="s">
        <v>62</v>
      </c>
      <c r="E63" s="7" t="s">
        <v>99</v>
      </c>
      <c r="F63" s="7" t="s">
        <v>100</v>
      </c>
      <c r="G63" s="7" t="s">
        <v>83</v>
      </c>
      <c r="H63" s="8"/>
      <c r="I63" s="10">
        <v>7200</v>
      </c>
      <c r="J63" s="11">
        <v>7141.33</v>
      </c>
      <c r="K63" s="86">
        <f t="shared" si="2"/>
        <v>58.67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82</v>
      </c>
      <c r="C64" s="85" t="s">
        <v>7</v>
      </c>
      <c r="D64" s="6" t="s">
        <v>62</v>
      </c>
      <c r="E64" s="7" t="s">
        <v>101</v>
      </c>
      <c r="F64" s="7" t="s">
        <v>102</v>
      </c>
      <c r="G64" s="7" t="s">
        <v>83</v>
      </c>
      <c r="H64" s="8"/>
      <c r="I64" s="10">
        <v>842350</v>
      </c>
      <c r="J64" s="11">
        <v>791703.96</v>
      </c>
      <c r="K64" s="86">
        <f t="shared" si="2"/>
        <v>50646.04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82</v>
      </c>
      <c r="C65" s="85" t="s">
        <v>7</v>
      </c>
      <c r="D65" s="6" t="s">
        <v>62</v>
      </c>
      <c r="E65" s="7" t="s">
        <v>103</v>
      </c>
      <c r="F65" s="7" t="s">
        <v>104</v>
      </c>
      <c r="G65" s="7" t="s">
        <v>83</v>
      </c>
      <c r="H65" s="8"/>
      <c r="I65" s="10">
        <v>390000</v>
      </c>
      <c r="J65" s="11">
        <v>390000</v>
      </c>
      <c r="K65" s="86">
        <f t="shared" si="2"/>
        <v>0</v>
      </c>
      <c r="L65" s="87"/>
      <c r="M65" s="61" t="str">
        <f t="shared" si="3"/>
        <v>91605030130120550244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82</v>
      </c>
      <c r="C66" s="85" t="s">
        <v>7</v>
      </c>
      <c r="D66" s="6" t="s">
        <v>62</v>
      </c>
      <c r="E66" s="7" t="s">
        <v>103</v>
      </c>
      <c r="F66" s="7" t="s">
        <v>105</v>
      </c>
      <c r="G66" s="7" t="s">
        <v>83</v>
      </c>
      <c r="H66" s="8"/>
      <c r="I66" s="10">
        <v>50000</v>
      </c>
      <c r="J66" s="11">
        <v>50000</v>
      </c>
      <c r="K66" s="86">
        <f t="shared" si="2"/>
        <v>0</v>
      </c>
      <c r="L66" s="87"/>
      <c r="M66" s="61" t="str">
        <f t="shared" si="3"/>
        <v>91605030130161420244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82</v>
      </c>
      <c r="C67" s="85" t="s">
        <v>7</v>
      </c>
      <c r="D67" s="6" t="s">
        <v>62</v>
      </c>
      <c r="E67" s="7" t="s">
        <v>103</v>
      </c>
      <c r="F67" s="7" t="s">
        <v>106</v>
      </c>
      <c r="G67" s="7" t="s">
        <v>83</v>
      </c>
      <c r="H67" s="8"/>
      <c r="I67" s="10">
        <v>6392498</v>
      </c>
      <c r="J67" s="11">
        <v>2809029.92</v>
      </c>
      <c r="K67" s="86">
        <f t="shared" si="2"/>
        <v>3583468.08</v>
      </c>
      <c r="L67" s="87"/>
      <c r="M67" s="61" t="str">
        <f t="shared" si="3"/>
        <v>91605030130165030244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86</v>
      </c>
      <c r="C68" s="85" t="s">
        <v>7</v>
      </c>
      <c r="D68" s="6" t="s">
        <v>62</v>
      </c>
      <c r="E68" s="7" t="s">
        <v>103</v>
      </c>
      <c r="F68" s="7" t="s">
        <v>106</v>
      </c>
      <c r="G68" s="7" t="s">
        <v>87</v>
      </c>
      <c r="H68" s="8"/>
      <c r="I68" s="10">
        <v>52650</v>
      </c>
      <c r="J68" s="11">
        <v>0</v>
      </c>
      <c r="K68" s="86">
        <f t="shared" si="2"/>
        <v>52650</v>
      </c>
      <c r="L68" s="87"/>
      <c r="M68" s="61" t="str">
        <f t="shared" si="3"/>
        <v>91605030130165030851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88</v>
      </c>
      <c r="C69" s="85" t="s">
        <v>7</v>
      </c>
      <c r="D69" s="6" t="s">
        <v>62</v>
      </c>
      <c r="E69" s="7" t="s">
        <v>103</v>
      </c>
      <c r="F69" s="7" t="s">
        <v>106</v>
      </c>
      <c r="G69" s="7" t="s">
        <v>89</v>
      </c>
      <c r="H69" s="8"/>
      <c r="I69" s="10">
        <v>4300</v>
      </c>
      <c r="J69" s="11">
        <v>4300</v>
      </c>
      <c r="K69" s="86">
        <f t="shared" si="2"/>
        <v>0</v>
      </c>
      <c r="L69" s="87"/>
      <c r="M69" s="61" t="str">
        <f t="shared" si="3"/>
        <v>91605030130165030852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107</v>
      </c>
      <c r="C70" s="85" t="s">
        <v>7</v>
      </c>
      <c r="D70" s="6" t="s">
        <v>62</v>
      </c>
      <c r="E70" s="7" t="s">
        <v>108</v>
      </c>
      <c r="F70" s="7" t="s">
        <v>109</v>
      </c>
      <c r="G70" s="7" t="s">
        <v>110</v>
      </c>
      <c r="H70" s="8"/>
      <c r="I70" s="10">
        <v>5781000</v>
      </c>
      <c r="J70" s="11">
        <v>4911000</v>
      </c>
      <c r="K70" s="86">
        <f t="shared" si="2"/>
        <v>870000</v>
      </c>
      <c r="L70" s="87"/>
      <c r="M70" s="61" t="str">
        <f t="shared" si="3"/>
        <v>91608019990020560540</v>
      </c>
      <c r="N70" s="62"/>
      <c r="O70" s="62"/>
      <c r="P70" s="62"/>
      <c r="Q70" s="62"/>
      <c r="R70" s="62"/>
      <c r="S70" s="62"/>
      <c r="T70" s="62"/>
      <c r="U70" s="62"/>
    </row>
    <row r="71" spans="2:21" ht="0.75" customHeight="1" thickBot="1">
      <c r="B71" s="88"/>
      <c r="C71" s="89"/>
      <c r="D71" s="66"/>
      <c r="E71" s="159"/>
      <c r="F71" s="159"/>
      <c r="G71" s="159"/>
      <c r="H71" s="160"/>
      <c r="I71" s="69"/>
      <c r="J71" s="70"/>
      <c r="K71" s="71"/>
      <c r="L71" s="72"/>
    </row>
    <row r="72" spans="2:21" ht="13.8" thickBot="1">
      <c r="B72" s="90"/>
      <c r="C72" s="90"/>
      <c r="D72" s="27"/>
      <c r="E72" s="27"/>
      <c r="F72" s="27"/>
      <c r="G72" s="27"/>
      <c r="H72" s="27"/>
      <c r="I72" s="91"/>
      <c r="J72" s="91"/>
      <c r="K72" s="91"/>
      <c r="L72" s="92"/>
    </row>
    <row r="73" spans="2:21" ht="28.5" customHeight="1" thickBot="1">
      <c r="B73" s="93" t="s">
        <v>18</v>
      </c>
      <c r="C73" s="94">
        <v>450</v>
      </c>
      <c r="D73" s="182" t="s">
        <v>17</v>
      </c>
      <c r="E73" s="183"/>
      <c r="F73" s="183"/>
      <c r="G73" s="183"/>
      <c r="H73" s="184"/>
      <c r="I73" s="96">
        <f>0-I81</f>
        <v>-2800000</v>
      </c>
      <c r="J73" s="96">
        <f>J16-J45</f>
        <v>37958.79</v>
      </c>
      <c r="K73" s="97" t="s">
        <v>17</v>
      </c>
    </row>
    <row r="74" spans="2:21">
      <c r="B74" s="90"/>
      <c r="C74" s="156"/>
      <c r="D74" s="27"/>
      <c r="E74" s="27"/>
      <c r="F74" s="27"/>
      <c r="G74" s="27"/>
      <c r="H74" s="27"/>
      <c r="I74" s="27"/>
      <c r="J74" s="27"/>
      <c r="K74" s="27"/>
    </row>
    <row r="75" spans="2:21" ht="13.8">
      <c r="B75" s="211" t="s">
        <v>32</v>
      </c>
      <c r="C75" s="211"/>
      <c r="D75" s="211"/>
      <c r="E75" s="211"/>
      <c r="F75" s="211"/>
      <c r="G75" s="211"/>
      <c r="H75" s="211"/>
      <c r="I75" s="211"/>
      <c r="J75" s="211"/>
      <c r="K75" s="211"/>
      <c r="L75" s="76"/>
    </row>
    <row r="76" spans="2:21">
      <c r="B76" s="35"/>
      <c r="C76" s="99"/>
      <c r="D76" s="36"/>
      <c r="E76" s="36"/>
      <c r="F76" s="36"/>
      <c r="G76" s="36"/>
      <c r="H76" s="36"/>
      <c r="I76" s="37"/>
      <c r="J76" s="37"/>
      <c r="K76" s="100" t="s">
        <v>27</v>
      </c>
      <c r="L76" s="101"/>
    </row>
    <row r="77" spans="2:21" ht="17.100000000000001" customHeight="1">
      <c r="B77" s="209" t="s">
        <v>39</v>
      </c>
      <c r="C77" s="208" t="s">
        <v>40</v>
      </c>
      <c r="D77" s="208" t="s">
        <v>45</v>
      </c>
      <c r="E77" s="208"/>
      <c r="F77" s="208"/>
      <c r="G77" s="208"/>
      <c r="H77" s="208"/>
      <c r="I77" s="208" t="s">
        <v>42</v>
      </c>
      <c r="J77" s="208" t="s">
        <v>23</v>
      </c>
      <c r="K77" s="210" t="s">
        <v>43</v>
      </c>
      <c r="L77" s="40"/>
    </row>
    <row r="78" spans="2:21" ht="17.100000000000001" customHeight="1">
      <c r="B78" s="209"/>
      <c r="C78" s="208"/>
      <c r="D78" s="208"/>
      <c r="E78" s="208"/>
      <c r="F78" s="208"/>
      <c r="G78" s="208"/>
      <c r="H78" s="208"/>
      <c r="I78" s="208"/>
      <c r="J78" s="208"/>
      <c r="K78" s="210"/>
      <c r="L78" s="40"/>
    </row>
    <row r="79" spans="2:21" ht="17.100000000000001" customHeight="1">
      <c r="B79" s="209"/>
      <c r="C79" s="208"/>
      <c r="D79" s="208"/>
      <c r="E79" s="208"/>
      <c r="F79" s="208"/>
      <c r="G79" s="208"/>
      <c r="H79" s="208"/>
      <c r="I79" s="208"/>
      <c r="J79" s="208"/>
      <c r="K79" s="210"/>
      <c r="L79" s="40"/>
    </row>
    <row r="80" spans="2:21" ht="13.8" thickBot="1">
      <c r="B80" s="41">
        <v>1</v>
      </c>
      <c r="C80" s="78">
        <v>2</v>
      </c>
      <c r="D80" s="229">
        <v>3</v>
      </c>
      <c r="E80" s="229"/>
      <c r="F80" s="229"/>
      <c r="G80" s="229"/>
      <c r="H80" s="229"/>
      <c r="I80" s="79" t="s">
        <v>2</v>
      </c>
      <c r="J80" s="79" t="s">
        <v>25</v>
      </c>
      <c r="K80" s="80" t="s">
        <v>26</v>
      </c>
      <c r="L80" s="46"/>
    </row>
    <row r="81" spans="2:21" ht="12.75" customHeight="1">
      <c r="B81" s="102" t="s">
        <v>33</v>
      </c>
      <c r="C81" s="48" t="s">
        <v>8</v>
      </c>
      <c r="D81" s="176" t="s">
        <v>17</v>
      </c>
      <c r="E81" s="177"/>
      <c r="F81" s="177"/>
      <c r="G81" s="177"/>
      <c r="H81" s="178"/>
      <c r="I81" s="103">
        <f>I83+I87+I91</f>
        <v>2800000</v>
      </c>
      <c r="J81" s="103">
        <f>J83+J87+J91</f>
        <v>-37958.79</v>
      </c>
      <c r="K81" s="104">
        <f>K83+K87+K91</f>
        <v>2837958.79</v>
      </c>
    </row>
    <row r="82" spans="2:21" ht="12.75" customHeight="1">
      <c r="B82" s="105" t="s">
        <v>11</v>
      </c>
      <c r="C82" s="106"/>
      <c r="D82" s="202"/>
      <c r="E82" s="203"/>
      <c r="F82" s="203"/>
      <c r="G82" s="203"/>
      <c r="H82" s="204"/>
      <c r="I82" s="108"/>
      <c r="J82" s="109"/>
      <c r="K82" s="110"/>
    </row>
    <row r="83" spans="2:21" ht="12.75" customHeight="1">
      <c r="B83" s="105" t="s">
        <v>34</v>
      </c>
      <c r="C83" s="111" t="s">
        <v>12</v>
      </c>
      <c r="D83" s="205" t="s">
        <v>17</v>
      </c>
      <c r="E83" s="206"/>
      <c r="F83" s="206"/>
      <c r="G83" s="206"/>
      <c r="H83" s="207"/>
      <c r="I83" s="50">
        <v>0</v>
      </c>
      <c r="J83" s="50">
        <v>0</v>
      </c>
      <c r="K83" s="113">
        <v>0</v>
      </c>
    </row>
    <row r="84" spans="2:21" ht="12.75" customHeight="1">
      <c r="B84" s="105" t="s">
        <v>10</v>
      </c>
      <c r="C84" s="53"/>
      <c r="D84" s="167"/>
      <c r="E84" s="168"/>
      <c r="F84" s="168"/>
      <c r="G84" s="168"/>
      <c r="H84" s="169"/>
      <c r="I84" s="115"/>
      <c r="J84" s="116"/>
      <c r="K84" s="117"/>
    </row>
    <row r="85" spans="2:21" s="63" customFormat="1">
      <c r="B85" s="146"/>
      <c r="C85" s="147" t="s">
        <v>12</v>
      </c>
      <c r="D85" s="148"/>
      <c r="E85" s="195"/>
      <c r="F85" s="195"/>
      <c r="G85" s="195"/>
      <c r="H85" s="196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119"/>
      <c r="D86" s="120"/>
      <c r="E86" s="161"/>
      <c r="F86" s="162"/>
      <c r="G86" s="162"/>
      <c r="H86" s="163"/>
      <c r="I86" s="121"/>
      <c r="J86" s="122"/>
      <c r="K86" s="123"/>
      <c r="L86" s="124"/>
    </row>
    <row r="87" spans="2:21" ht="12.75" customHeight="1">
      <c r="B87" s="105" t="s">
        <v>35</v>
      </c>
      <c r="C87" s="53" t="s">
        <v>13</v>
      </c>
      <c r="D87" s="167" t="s">
        <v>17</v>
      </c>
      <c r="E87" s="168"/>
      <c r="F87" s="168"/>
      <c r="G87" s="168"/>
      <c r="H87" s="169"/>
      <c r="I87" s="50">
        <v>0</v>
      </c>
      <c r="J87" s="50">
        <v>0</v>
      </c>
      <c r="K87" s="12">
        <v>0</v>
      </c>
    </row>
    <row r="88" spans="2:21" ht="12.75" customHeight="1">
      <c r="B88" s="105" t="s">
        <v>10</v>
      </c>
      <c r="C88" s="53"/>
      <c r="D88" s="167"/>
      <c r="E88" s="168"/>
      <c r="F88" s="168"/>
      <c r="G88" s="168"/>
      <c r="H88" s="169"/>
      <c r="I88" s="115"/>
      <c r="J88" s="116"/>
      <c r="K88" s="117"/>
    </row>
    <row r="89" spans="2:21" s="63" customFormat="1">
      <c r="B89" s="146"/>
      <c r="C89" s="147" t="s">
        <v>13</v>
      </c>
      <c r="D89" s="148"/>
      <c r="E89" s="195"/>
      <c r="F89" s="195"/>
      <c r="G89" s="195"/>
      <c r="H89" s="196"/>
      <c r="I89" s="150"/>
      <c r="J89" s="151"/>
      <c r="K89" s="152">
        <f>IF(IF(I89="",0,I89)=0,0,(IF(I89&gt;0,IF(J89&gt;I89,0,I89-J89),IF(J89&gt;I89,I89-J89,0))))</f>
        <v>0</v>
      </c>
      <c r="L89" s="153"/>
      <c r="M89" s="154" t="str">
        <f>IF(D89="","000",D89)&amp;IF(E89="","00000000000000000",E89)</f>
        <v>00000000000000000000</v>
      </c>
      <c r="N89" s="155"/>
      <c r="O89" s="155"/>
      <c r="P89" s="155"/>
      <c r="Q89" s="155"/>
      <c r="R89" s="155"/>
      <c r="S89" s="155"/>
      <c r="T89" s="155"/>
      <c r="U89" s="155"/>
    </row>
    <row r="90" spans="2:21" ht="6" hidden="1" customHeight="1">
      <c r="B90" s="118"/>
      <c r="C90" s="58"/>
      <c r="D90" s="120"/>
      <c r="E90" s="161"/>
      <c r="F90" s="162"/>
      <c r="G90" s="162"/>
      <c r="H90" s="163"/>
      <c r="I90" s="121"/>
      <c r="J90" s="122"/>
      <c r="K90" s="123"/>
      <c r="L90" s="124"/>
    </row>
    <row r="91" spans="2:21" ht="12.75" customHeight="1">
      <c r="B91" s="105" t="s">
        <v>16</v>
      </c>
      <c r="C91" s="53" t="s">
        <v>9</v>
      </c>
      <c r="D91" s="221" t="s">
        <v>53</v>
      </c>
      <c r="E91" s="222"/>
      <c r="F91" s="222"/>
      <c r="G91" s="222"/>
      <c r="H91" s="223"/>
      <c r="I91" s="50">
        <v>2800000</v>
      </c>
      <c r="J91" s="50">
        <v>-37958.79</v>
      </c>
      <c r="K91" s="12">
        <f>IF(IF(I91="",0,I91)=0,0,(IF(I91&gt;0,IF(J91&gt;I91,0,I91-J91),IF(J91&gt;I91,I91-J91,0))))</f>
        <v>2837958.79</v>
      </c>
    </row>
    <row r="92" spans="2:21" ht="21">
      <c r="B92" s="105" t="s">
        <v>54</v>
      </c>
      <c r="C92" s="53" t="s">
        <v>9</v>
      </c>
      <c r="D92" s="221" t="s">
        <v>55</v>
      </c>
      <c r="E92" s="222"/>
      <c r="F92" s="222"/>
      <c r="G92" s="222"/>
      <c r="H92" s="223"/>
      <c r="I92" s="50">
        <v>2800000</v>
      </c>
      <c r="J92" s="50">
        <v>-37958.79</v>
      </c>
      <c r="K92" s="12">
        <f>IF(IF(I92="",0,I92)=0,0,(IF(I92&gt;0,IF(J92&gt;I92,0,I92-J92),IF(J92&gt;I92,I92-J92,0))))</f>
        <v>2837958.79</v>
      </c>
    </row>
    <row r="93" spans="2:21" ht="35.25" customHeight="1">
      <c r="B93" s="105" t="s">
        <v>57</v>
      </c>
      <c r="C93" s="53" t="s">
        <v>9</v>
      </c>
      <c r="D93" s="221" t="s">
        <v>56</v>
      </c>
      <c r="E93" s="222"/>
      <c r="F93" s="222"/>
      <c r="G93" s="222"/>
      <c r="H93" s="223"/>
      <c r="I93" s="50">
        <v>0</v>
      </c>
      <c r="J93" s="50">
        <v>0</v>
      </c>
      <c r="K93" s="12">
        <f>IF(IF(I93="",0,I93)=0,0,(IF(I93&gt;0,IF(J93&gt;I93,0,I93-J93),IF(J93&gt;I93,I93-J93,0))))</f>
        <v>0</v>
      </c>
    </row>
    <row r="94" spans="2:21" ht="21">
      <c r="B94" s="144" t="s">
        <v>69</v>
      </c>
      <c r="C94" s="126" t="s">
        <v>14</v>
      </c>
      <c r="D94" s="5" t="s">
        <v>62</v>
      </c>
      <c r="E94" s="225" t="s">
        <v>70</v>
      </c>
      <c r="F94" s="225"/>
      <c r="G94" s="225"/>
      <c r="H94" s="226"/>
      <c r="I94" s="1">
        <v>-14575783</v>
      </c>
      <c r="J94" s="1">
        <v>-11787956.949999999</v>
      </c>
      <c r="K94" s="127" t="s">
        <v>17</v>
      </c>
      <c r="L94" s="128"/>
      <c r="M94" s="129" t="str">
        <f>IF(D94="","000",D94)&amp;IF(E94="","00000000000000000",E94)</f>
        <v>91601050201100000510</v>
      </c>
    </row>
    <row r="95" spans="2:21" ht="21">
      <c r="B95" s="144" t="s">
        <v>67</v>
      </c>
      <c r="C95" s="126" t="s">
        <v>15</v>
      </c>
      <c r="D95" s="5" t="s">
        <v>62</v>
      </c>
      <c r="E95" s="225" t="s">
        <v>68</v>
      </c>
      <c r="F95" s="225"/>
      <c r="G95" s="225"/>
      <c r="H95" s="226"/>
      <c r="I95" s="4">
        <v>17375783</v>
      </c>
      <c r="J95" s="4">
        <v>11749998.16</v>
      </c>
      <c r="K95" s="130" t="s">
        <v>17</v>
      </c>
      <c r="L95" s="131"/>
      <c r="M95" s="129" t="str">
        <f>IF(D95="","000",D95)&amp;IF(E95="","00000000000000000",E95)</f>
        <v>91601050201100000610</v>
      </c>
    </row>
    <row r="96" spans="2:21" ht="0.75" customHeight="1" thickBot="1">
      <c r="B96" s="90"/>
      <c r="C96" s="65"/>
      <c r="D96" s="132"/>
      <c r="E96" s="197"/>
      <c r="F96" s="197"/>
      <c r="G96" s="197"/>
      <c r="H96" s="227"/>
      <c r="I96" s="133"/>
      <c r="J96" s="133"/>
      <c r="K96" s="134"/>
      <c r="L96" s="19"/>
    </row>
    <row r="97" spans="2:13">
      <c r="B97" s="90"/>
      <c r="C97" s="156"/>
      <c r="D97" s="27"/>
      <c r="E97" s="27"/>
      <c r="F97" s="27"/>
      <c r="G97" s="27"/>
      <c r="H97" s="27"/>
      <c r="I97" s="27"/>
      <c r="J97" s="27"/>
      <c r="K97" s="27"/>
      <c r="L97" s="135"/>
      <c r="M97" s="135"/>
    </row>
    <row r="98" spans="2:13" ht="21.75" customHeight="1">
      <c r="B98" s="136" t="s">
        <v>48</v>
      </c>
      <c r="C98" s="219"/>
      <c r="D98" s="219"/>
      <c r="E98" s="219"/>
      <c r="F98" s="156"/>
      <c r="G98" s="156"/>
      <c r="H98" s="27"/>
      <c r="I98" s="137" t="s">
        <v>50</v>
      </c>
      <c r="J98" s="138"/>
      <c r="K98" s="157"/>
      <c r="L98" s="135"/>
      <c r="M98" s="135"/>
    </row>
    <row r="99" spans="2:13">
      <c r="B99" s="158" t="s">
        <v>46</v>
      </c>
      <c r="C99" s="218" t="s">
        <v>47</v>
      </c>
      <c r="D99" s="218"/>
      <c r="E99" s="218"/>
      <c r="F99" s="156"/>
      <c r="G99" s="156"/>
      <c r="H99" s="27"/>
      <c r="I99" s="27"/>
      <c r="J99" s="139" t="s">
        <v>51</v>
      </c>
      <c r="K99" s="156" t="s">
        <v>47</v>
      </c>
      <c r="L99" s="135"/>
      <c r="M99" s="135"/>
    </row>
    <row r="100" spans="2:13">
      <c r="B100" s="158"/>
      <c r="C100" s="156"/>
      <c r="D100" s="27"/>
      <c r="E100" s="27"/>
      <c r="F100" s="27"/>
      <c r="G100" s="27"/>
      <c r="H100" s="27"/>
      <c r="I100" s="27"/>
      <c r="J100" s="27"/>
      <c r="K100" s="27"/>
      <c r="L100" s="135"/>
      <c r="M100" s="135"/>
    </row>
    <row r="101" spans="2:13" ht="21.75" customHeight="1">
      <c r="B101" s="158" t="s">
        <v>49</v>
      </c>
      <c r="C101" s="220"/>
      <c r="D101" s="220"/>
      <c r="E101" s="220"/>
      <c r="F101" s="140"/>
      <c r="G101" s="140"/>
      <c r="H101" s="27"/>
      <c r="I101" s="27"/>
      <c r="J101" s="27"/>
      <c r="K101" s="27"/>
      <c r="L101" s="135"/>
      <c r="M101" s="135"/>
    </row>
    <row r="102" spans="2:13">
      <c r="B102" s="158" t="s">
        <v>46</v>
      </c>
      <c r="C102" s="218" t="s">
        <v>47</v>
      </c>
      <c r="D102" s="218"/>
      <c r="E102" s="218"/>
      <c r="F102" s="156"/>
      <c r="G102" s="156"/>
      <c r="H102" s="27"/>
      <c r="I102" s="27"/>
      <c r="J102" s="27"/>
      <c r="K102" s="27"/>
      <c r="L102" s="135"/>
      <c r="M102" s="135"/>
    </row>
    <row r="103" spans="2:13">
      <c r="B103" s="158"/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158" t="s">
        <v>31</v>
      </c>
      <c r="C104" s="156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B105" s="90"/>
      <c r="C105" s="156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  <row r="111" spans="2:13">
      <c r="L111" s="135"/>
      <c r="M111" s="135"/>
    </row>
  </sheetData>
  <mergeCells count="74">
    <mergeCell ref="E34:H34"/>
    <mergeCell ref="E29:H29"/>
    <mergeCell ref="E30:H30"/>
    <mergeCell ref="E31:H31"/>
    <mergeCell ref="E32:H32"/>
    <mergeCell ref="E33:H33"/>
    <mergeCell ref="D83:H83"/>
    <mergeCell ref="D44:H44"/>
    <mergeCell ref="B75:K75"/>
    <mergeCell ref="D46:H46"/>
    <mergeCell ref="K41:K43"/>
    <mergeCell ref="J41:J43"/>
    <mergeCell ref="B41:B43"/>
    <mergeCell ref="I77:I79"/>
    <mergeCell ref="D77:H79"/>
    <mergeCell ref="B77:B79"/>
    <mergeCell ref="D45:H45"/>
    <mergeCell ref="D41:H43"/>
    <mergeCell ref="D80:H80"/>
    <mergeCell ref="D81:H81"/>
    <mergeCell ref="D82:H82"/>
    <mergeCell ref="D15:H15"/>
    <mergeCell ref="D17:H17"/>
    <mergeCell ref="E37:H37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23:H23"/>
    <mergeCell ref="E24:H24"/>
    <mergeCell ref="E35:H35"/>
    <mergeCell ref="E36:H36"/>
    <mergeCell ref="B2:J2"/>
    <mergeCell ref="C6:I6"/>
    <mergeCell ref="C7:I7"/>
    <mergeCell ref="C4:E4"/>
    <mergeCell ref="H4:I4"/>
    <mergeCell ref="J12:J14"/>
    <mergeCell ref="B12:B14"/>
    <mergeCell ref="D12:H14"/>
    <mergeCell ref="E94:H94"/>
    <mergeCell ref="B10:K10"/>
    <mergeCell ref="K12:K14"/>
    <mergeCell ref="I12:I14"/>
    <mergeCell ref="C12:C14"/>
    <mergeCell ref="D16:H16"/>
    <mergeCell ref="I41:I43"/>
    <mergeCell ref="C41:C43"/>
    <mergeCell ref="B39:K39"/>
    <mergeCell ref="C77:C79"/>
    <mergeCell ref="K77:K79"/>
    <mergeCell ref="J77:J79"/>
    <mergeCell ref="D73:H73"/>
    <mergeCell ref="C102:E102"/>
    <mergeCell ref="D84:H84"/>
    <mergeCell ref="D87:H87"/>
    <mergeCell ref="D88:H88"/>
    <mergeCell ref="C98:E98"/>
    <mergeCell ref="C101:E101"/>
    <mergeCell ref="D91:H91"/>
    <mergeCell ref="D93:H93"/>
    <mergeCell ref="C99:E99"/>
    <mergeCell ref="D92:H92"/>
    <mergeCell ref="E89:H89"/>
    <mergeCell ref="E85:H85"/>
    <mergeCell ref="E86:H86"/>
    <mergeCell ref="E90:H90"/>
    <mergeCell ref="E96:H96"/>
    <mergeCell ref="E95:H95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2024-11-12T06:26:57Z</dcterms:modified>
</cp:coreProperties>
</file>